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50" windowHeight="11790" tabRatio="878" activeTab="0"/>
  </bookViews>
  <sheets>
    <sheet name="Приложение 1" sheetId="1" r:id="rId1"/>
    <sheet name="Приложение 2" sheetId="2" r:id="rId2"/>
    <sheet name="Приложение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" sheetId="8" state="hidden" r:id="rId8"/>
    <sheet name="Лист7" sheetId="9" state="hidden" r:id="rId9"/>
  </sheets>
  <externalReferences>
    <externalReference r:id="rId12"/>
  </externalReferences>
  <definedNames>
    <definedName name="OLE_LINK1" localSheetId="5">'Приложение 6'!$A$57</definedName>
  </definedNames>
  <calcPr fullCalcOnLoad="1"/>
</workbook>
</file>

<file path=xl/comments7.xml><?xml version="1.0" encoding="utf-8"?>
<comments xmlns="http://schemas.openxmlformats.org/spreadsheetml/2006/main">
  <authors>
    <author>svetlana</author>
  </authors>
  <commentList>
    <comment ref="B2" authorId="0">
      <text>
        <r>
          <rPr>
            <b/>
            <sz val="9"/>
            <rFont val="Tahoma"/>
            <family val="0"/>
          </rPr>
          <t>svetlana: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<sst xmlns="http://schemas.openxmlformats.org/spreadsheetml/2006/main" count="617" uniqueCount="518">
  <si>
    <t>Налоги на имущество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</si>
  <si>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</si>
  <si>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</si>
  <si>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</si>
  <si>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</si>
  <si>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«Осуществление мер пожарной безопасности на территории поселения»</t>
  </si>
  <si>
    <t>Подпрограмма «Эффективное управление муниципальной собственностью и земельными ресурсами поселения»</t>
  </si>
  <si>
    <t>01  00 0 00000</t>
  </si>
  <si>
    <t>Основное мероприятие "Мероприятия в области ГОЧС"</t>
  </si>
  <si>
    <t>01 00 0 00000</t>
  </si>
  <si>
    <t xml:space="preserve">01 1 01 00000 </t>
  </si>
  <si>
    <t>01 2 01 00000</t>
  </si>
  <si>
    <t xml:space="preserve">01 3 00 00000 </t>
  </si>
  <si>
    <t>01 3 01 00000</t>
  </si>
  <si>
    <t>Основное мероприятие "Выполнение работ по противопожарным мероприятиям»</t>
  </si>
  <si>
    <t xml:space="preserve">02 0  00 00000 </t>
  </si>
  <si>
    <t>02 1 00 00000</t>
  </si>
  <si>
    <t>02 1 01 00000</t>
  </si>
  <si>
    <t>Основное мероприятие «Безопасность дорожного движения»</t>
  </si>
  <si>
    <t>02 2 02 00000</t>
  </si>
  <si>
    <t xml:space="preserve">02 2 01 00000 </t>
  </si>
  <si>
    <t xml:space="preserve">03 0 00  00000 </t>
  </si>
  <si>
    <t>03 1 00 00000</t>
  </si>
  <si>
    <t xml:space="preserve">03 1 01 00000 </t>
  </si>
  <si>
    <t xml:space="preserve">03 3 00 00000 </t>
  </si>
  <si>
    <t>Основное мероприятие «Обеспечение энергосбережения и энергетической эффективности»</t>
  </si>
  <si>
    <t xml:space="preserve">04 0 00 00000 </t>
  </si>
  <si>
    <t xml:space="preserve">04 1 00 00000 </t>
  </si>
  <si>
    <t>Основное мероприятие «Управление муниципальной собственностью и земельными ресурсами»</t>
  </si>
  <si>
    <t xml:space="preserve">04 1 01 00000 </t>
  </si>
  <si>
    <t xml:space="preserve">05 0 00 00000  </t>
  </si>
  <si>
    <t xml:space="preserve">05 1 00 00000 </t>
  </si>
  <si>
    <t>Основное мероприятие «Уличное освещение»</t>
  </si>
  <si>
    <t xml:space="preserve">05 1 01 00000 </t>
  </si>
  <si>
    <t xml:space="preserve">05 2 00 00000 </t>
  </si>
  <si>
    <t>Основное мероприятие «Содержание памятников, обелисков, мест захоронения»</t>
  </si>
  <si>
    <t>05 3  00 00000</t>
  </si>
  <si>
    <t>Основное мероприятие «Благоустройство территории»</t>
  </si>
  <si>
    <t xml:space="preserve">05 3 01 00000 </t>
  </si>
  <si>
    <t xml:space="preserve">06 0  00 00000 </t>
  </si>
  <si>
    <t xml:space="preserve">06 1 00 00000 </t>
  </si>
  <si>
    <t>06 1 01 00000</t>
  </si>
  <si>
    <t>Основное мероприятие «Функционирование казённого учреждения»</t>
  </si>
  <si>
    <t>Обеспечение деятельности клубов и домов культуры поселения (Иные бюджетные ассигнования)</t>
  </si>
  <si>
    <t>Основное мероприятие «Развитие библиотечного дела»</t>
  </si>
  <si>
    <t xml:space="preserve">06 2 01 00000 </t>
  </si>
  <si>
    <t>Обеспечение деятельности 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</si>
  <si>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</si>
  <si>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 библиотек поселения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</si>
  <si>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</si>
  <si>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 xml:space="preserve">06 3  00 00000  </t>
  </si>
  <si>
    <t>Основное мероприятие «Развитие физической культуры и спорта»</t>
  </si>
  <si>
    <t xml:space="preserve">06 3 01 00000 </t>
  </si>
  <si>
    <t>Обеспечение условий для занятий физической культурой и спортом, организация и проведения массовых спортивных и физкультурных мероприятий  (Закупка товаров, работ и услуг для государственных (муниципальных) нужд)</t>
  </si>
  <si>
    <t xml:space="preserve">07 0 00 00000 </t>
  </si>
  <si>
    <t xml:space="preserve">07  1  00 00000 </t>
  </si>
  <si>
    <t>Основное мероприятие «Деятельность органов местного самоуправления»</t>
  </si>
  <si>
    <t xml:space="preserve">07 1 01 00000 </t>
  </si>
  <si>
    <t>Обеспечение функций администрации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</si>
  <si>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администрации поселения  (Закупка товаров, работ и услуг для государственных (муниципальных) нужд)</t>
  </si>
  <si>
    <t xml:space="preserve"> Обеспечение функций администрации поселения  (Иные бюджетные ассигнования)</t>
  </si>
  <si>
    <t>Осуществление  деятельности главы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</si>
  <si>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мероприятий, связанных с государственными праздниками, юбилейными и памятными датами и другие мероприятия  (Закупка товаров, работ и услуг для государственных (муниципальных) нужд)</t>
  </si>
  <si>
    <t>Обеспечение информирования населения о деятельности органов местного самоуправления поселения  (Закупка товаров, работ и услуг для государственных (муниципальных) нужд)</t>
  </si>
  <si>
    <t>Пенсионное обеспечение некоторых категорий граждан, имеющих право на выплату муниципальной пенсии в соответствии с действующим законодательством  (Социальное обеспечение и иные выплаты населению)</t>
  </si>
  <si>
    <t>Основное мероприятие «Профессиональное и дополнительное образование»</t>
  </si>
  <si>
    <t xml:space="preserve">07   2 00 00000 </t>
  </si>
  <si>
    <t xml:space="preserve">07  2  01 00000 </t>
  </si>
  <si>
    <t>Обеспечение подготовки, переподготовки, обучения и повышения квалификации  муниципальных служащих и специалистов  (Закупка товаров, работ и услуг для государственных (муниципальных) нужд)</t>
  </si>
  <si>
    <t>Взносы в Совет муниципальных образований Ивановской области  (Закупка товаров, работ и услуг для государственных (муниципальных) нужд)</t>
  </si>
  <si>
    <t>Муниципальная программа «Поддержка субъектов малого предпринимательства»</t>
  </si>
  <si>
    <t xml:space="preserve">08 0 00 00000 </t>
  </si>
  <si>
    <t xml:space="preserve">08 1 00 00000 </t>
  </si>
  <si>
    <t>Подпрограмма «Поддержка субъектов малого предпринимательства»</t>
  </si>
  <si>
    <t xml:space="preserve">08  1  01 00000 </t>
  </si>
  <si>
    <t>Основное мероприятие: «Поддержка субъектов малого предпринимательства»</t>
  </si>
  <si>
    <t>30 0 00  00000 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</si>
  <si>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</si>
  <si>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>100 1 03 02240 01 0000 110</t>
  </si>
  <si>
    <t>100 1 03 02250 01 0000 110</t>
  </si>
  <si>
    <t>100 1 03 02260 01 0000 110</t>
  </si>
  <si>
    <t>Управление Федеральной налоговой службы по Ивановской области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</si>
  <si>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</si>
  <si>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главного распорядителя</t>
  </si>
  <si>
    <t>Раздел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</si>
  <si>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 помещений (Бюджетные инвестиции на приобретение объектов недвижимого имущества в государственную (муниципальную) собственность</t>
  </si>
  <si>
    <t>Осуществление первичного воинского учета  на территориях, где отсутствуют военные комиссариаты (Закупка товаров, работ и услуг для государственных (муниципальных) нужд)</t>
  </si>
  <si>
    <t>П</t>
  </si>
  <si>
    <t xml:space="preserve">Установка бытовых приборов учета газа и воды,газового оборудования  в муниципальном жилом фонде  (Закупка товаров, работ и услуг для государственных (муниципальных) нужд) </t>
  </si>
  <si>
    <t>Проведение кадастровыхработ,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</si>
  <si>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Наименование</t>
  </si>
  <si>
    <t>Подпрограмма «Обеспечение мероприятий по содержанию и ремонту памятников и обелисков, содержание кладбищ»</t>
  </si>
  <si>
    <t>Подпрограмма «Организация благоустройства и озеленения территории поселения»</t>
  </si>
  <si>
    <t>Возврат остатков субсидии, субвенции и иных межбюджетных трансфертов, имеющих целевое назначение, прошлых лет из бюджетов городских поселений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</si>
  <si>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</si>
  <si>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Получение кредитов от других  бюджетов бюджетной системы Российской Федерации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</si>
  <si>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</si>
  <si>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</si>
  <si>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Иные непрограммные мероприятия</t>
  </si>
  <si>
    <t>Реализация полномочий Российской  Федерации по первичному воинскому учету на территориях, где отсутствуют военные комиссариаты</t>
  </si>
  <si>
    <t>Всего</t>
  </si>
  <si>
    <t>Вид расходов</t>
  </si>
  <si>
    <t>Подпрограмма «Обеспечение безопасности дорожного движения»</t>
  </si>
  <si>
    <t>Проведение работ по противопожарным мероприятиям (Закупка товаров, работ и услуг для государственных (муниципальных) нужд)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</si>
  <si>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</si>
  <si>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>Оплата электроэнергии за уличное освещение (Закупка товаров, работ и услуг для государственных (муниципальных) нужд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</si>
  <si>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</t>
  </si>
  <si>
    <t>Содержание и ремонт памятников, обелисков, мест захоронения (Закупка товаров, работ и услуг для государственных (муниципальных) нужд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</si>
  <si>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</si>
  <si>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</si>
  <si>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</si>
  <si>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</si>
  <si>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 доходов</t>
  </si>
  <si>
    <t>Код классификации доходов  бюджетов Российской Федерации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</si>
  <si>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осуществляется в соответствии со статьями 227, 227.1 и 228 Налогового кодекса Российской Федерации      </t>
  </si>
  <si>
    <t>Целевая статья</t>
  </si>
  <si>
    <t>182 1 01 02020 01 0000 110</t>
  </si>
  <si>
    <t>182 1 01 02030 01 0000  110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</si>
  <si>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</si>
  <si>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182 1 05 03010 01 0000 110</t>
  </si>
  <si>
    <t>Единый сельскохозяйственный налог</t>
  </si>
  <si>
    <t>182 1 05 03020 01 0000 110</t>
  </si>
  <si>
    <t>Управление Федерального казначейства по Ивановской области</t>
  </si>
  <si>
    <t>Код классификации источников финансирования дефицита бюджетов</t>
  </si>
  <si>
    <t>Наименование кода классификации источников финансирования дефицита бюджетов</t>
  </si>
  <si>
    <t>2016 год</t>
  </si>
  <si>
    <t>Источники финансирования дефицита бюджетов - всего</t>
  </si>
  <si>
    <t>в том числе</t>
  </si>
  <si>
    <t>Получение бюджетных кредитов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</si>
  <si>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</si>
  <si>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</si>
  <si>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</si>
  <si>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</si>
  <si>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</si>
  <si>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</t>
  </si>
  <si>
    <t>Уменьшение остатков средств</t>
  </si>
  <si>
    <t>Подпрограмма «Обеспечение информационно-библиотечного обслуживания населения»</t>
  </si>
  <si>
    <t>Подпрограмма «Развитие муниципальной службы»</t>
  </si>
  <si>
    <t>Наименование главного администратора доходов местного бюджета, кода доходов местного бюджета</t>
  </si>
  <si>
    <t>Сумма (тыс. руб)</t>
  </si>
  <si>
    <t>Доходы</t>
  </si>
  <si>
    <t>182 1 01 00000 00 0000 000</t>
  </si>
  <si>
    <t>Налоги на прибыль, доходы</t>
  </si>
  <si>
    <t>Налог на доходы физических  лиц  с  доходов,  полученных                       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</si>
  <si>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182 1 05 00000 00 0000 000</t>
  </si>
  <si>
    <t>Налоги на совокупный доход</t>
  </si>
  <si>
    <t>Единый сельскохозяйственный налог (за налоговые  периоды, истекшие до 01 января 2011 года)</t>
  </si>
  <si>
    <t>182 1 06 00000 00 0000 000</t>
  </si>
  <si>
    <t>182 1 01 02010 01 0000 110</t>
  </si>
  <si>
    <t>Администрация Остаповского сельского поселения</t>
  </si>
  <si>
    <t>908 108 04020 01 0000 110</t>
  </si>
  <si>
    <t>908 1 13 01995 10 0000 130</t>
  </si>
  <si>
    <t>908 1 11 05035 10 0000 120</t>
  </si>
  <si>
    <t>908  2 02 00000 00 0000 000</t>
  </si>
  <si>
    <t>908 2 02 01001 10 0000 151</t>
  </si>
  <si>
    <t>908 2 02 03015 10 0000 151</t>
  </si>
  <si>
    <t>908 2 02 03024 10 0000 151</t>
  </si>
  <si>
    <t>908 2 02 04025 10 0000 151</t>
  </si>
  <si>
    <t>908 2 02 02999 10 0000 151</t>
  </si>
  <si>
    <t>908 2 02 03007 10 0000 151</t>
  </si>
  <si>
    <t>908 2 19 05000 10 0000 151</t>
  </si>
  <si>
    <t xml:space="preserve">Доходы  от  сдачи  в  аренду  имущества,  находящегося  в   оперативном управлении   органов   управления сельских поселений  и   созданных ими учреждений  ( за исключением имущества  муниципальных бюджетных и автономных учреждений)     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</si>
  <si>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</si>
  <si>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</si>
  <si>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</si>
  <si>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</si>
  <si>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</si>
  <si>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субсидии бюджетам сельских поселений</t>
  </si>
  <si>
    <t>Субвенции бюджетам сельских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</si>
  <si>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</si>
  <si>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908 1 14 06025 10 0000 430</t>
  </si>
  <si>
    <t>182 1 06 01030 10 0000 110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</si>
  <si>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</si>
  <si>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</si>
  <si>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</si>
  <si>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</si>
  <si>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Источники внутреннего финансирования дефицита бюджета Остаповского сельского поселения на 2016 год</t>
  </si>
  <si>
    <t>90809000000000000000</t>
  </si>
  <si>
    <t>90801030000000000700</t>
  </si>
  <si>
    <t>90801030000000000800</t>
  </si>
  <si>
    <t>90801030100130000710</t>
  </si>
  <si>
    <t>90801030100130000810</t>
  </si>
  <si>
    <t>90801050000000000000</t>
  </si>
  <si>
    <t>90801050200000000500</t>
  </si>
  <si>
    <t>90801050201000000510</t>
  </si>
  <si>
    <t>90801050201130000510</t>
  </si>
  <si>
    <t>90801050200000000600</t>
  </si>
  <si>
    <t>90801050201000000610</t>
  </si>
  <si>
    <t>90801050201130000610</t>
  </si>
  <si>
    <t>908057000000000000510</t>
  </si>
  <si>
    <t>908057000000000000610</t>
  </si>
  <si>
    <t>к решению Остаповского сельского</t>
  </si>
  <si>
    <t>поселения</t>
  </si>
  <si>
    <t>Распределение бюджетных ассигнований по целевым статьям, (муниципальным программам Остаповского сельского поселения и не включенным в муниципальные программы Остаповского сельского поселения направления деятельности органов муниципальной власти Остаповского сельского поселения), группам видов расходов классификации расходов местного бюджета на 2016 год</t>
  </si>
  <si>
    <t>Муниципальная программа Остаповского сельского поселения «Обеспечение деятельности в области гражданской обороны, чрезвычайных  ситуаций, пожарной безопасности, профилактике  терроризма и экстремизма»</t>
  </si>
  <si>
    <t>Подпрограмма «Осуществление мероприятий в области ГОЧС»</t>
  </si>
  <si>
    <t>Осуществление поддержки в постоянной готовности сил и средств к реагированию на ЧС на объектах, расположенных на территории Остаповского сельского поселения (Закупка товаров, работ и услуг для государственных (муниципальных) нужд)</t>
  </si>
  <si>
    <t>01 1 01 20010</t>
  </si>
  <si>
    <t xml:space="preserve">01 2 01 00020  </t>
  </si>
  <si>
    <t>01 2 01 40010</t>
  </si>
  <si>
    <t>Строительство пирсов и подъездных путей с твердым покрытием к пожарным водоемам  (Закупка товаров, работ и услуг для государственных (муниципальных) нужд)</t>
  </si>
  <si>
    <t>01 2 01 60010</t>
  </si>
  <si>
    <t>Подпрограмма «Обеспечение мероприятий по профилактике мер по терроризму и экстремизму</t>
  </si>
  <si>
    <t>01 3 01 00030</t>
  </si>
  <si>
    <t>Муниципальная программа «Развитие автомобильных дорог на территорииОстаповского сельского поселения»</t>
  </si>
  <si>
    <t>Содержание и ремонт автомобильных дорог  в границах  населенных пунктов поселения(Закупка товаров, работ и услуг для государственных (муниципальных) нужд</t>
  </si>
  <si>
    <t>Подпрограмма «Содержание и ремонт дорог внутри населенных пунктов поселения»</t>
  </si>
  <si>
    <t>Основное мероприятие: «Ремонт и содержание автомобильных дорог»</t>
  </si>
  <si>
    <t>02 1 01  00040</t>
  </si>
  <si>
    <t>02 2  01 00050</t>
  </si>
  <si>
    <t>Приобретение и установка знаков дорожного движения на территории населенных пунктов поселения(Закупка товаров, работ и услуг для государственных (муниципальных) нужд</t>
  </si>
  <si>
    <t>Муниципальная программа «Обеспечение доступным и комфортным жильем, услугами жилищно-коммунального хозяйства населения Остаповского сельского поселения»</t>
  </si>
  <si>
    <t>Подпрограмма «Содержание и ремонт муниципального жилого фонда Остаповского сельского поселения»</t>
  </si>
  <si>
    <t>Основное мероприятие: "Обеспечение выполнения работ по ремонту муниципального жилого фонда"</t>
  </si>
  <si>
    <t xml:space="preserve">03 1  01 00220 </t>
  </si>
  <si>
    <t>03 1 01 00060</t>
  </si>
  <si>
    <t>Подпрограмма «Обеспечение энергосбережения и энергетической эффективности в Остаповском сельском поселении</t>
  </si>
  <si>
    <t xml:space="preserve">03 2 00 00000 </t>
  </si>
  <si>
    <t xml:space="preserve">03 2 01 00000 </t>
  </si>
  <si>
    <t>03 2  01 40020</t>
  </si>
  <si>
    <t>03 2  01 00070</t>
  </si>
  <si>
    <t>Установка узла учета тепловой энергии  в муниципальном учреждении Остаповского сельского поселения</t>
  </si>
  <si>
    <t>Подпрограмма «Обеспечение услугами жилищно-коммунального хозяйства населения Остаповского сельского поселения»</t>
  </si>
  <si>
    <t>Основное мероприятие: «Обеспечение услугами жилищно-коммунального хозяйства населения Остаповского сельского поселения»</t>
  </si>
  <si>
    <t>03 3 01 00000</t>
  </si>
  <si>
    <t>Ремонт (замена) ветхих участков теплотрасс, водоснабжения, водоотведения в рамках подпрограммы «Обеспечение услугами жилищно-коммунального хозяйства населения Остаповского сельского поселения(Закупка товаров, работ и услуг для государственных (муниципальных) нужд</t>
  </si>
  <si>
    <t xml:space="preserve">03 3 01 00080 </t>
  </si>
  <si>
    <t xml:space="preserve">04 1 01 00090 </t>
  </si>
  <si>
    <t xml:space="preserve">04 1 01 00230  </t>
  </si>
  <si>
    <t>Муниципальная программа «Обеспечение мероприятий по благоустройству населенных пунктов Остаповского сельского поселения»</t>
  </si>
  <si>
    <t>Подпрограмма «Организация и обеспечение уличного освещения на территории Остаповского сельского поселения»</t>
  </si>
  <si>
    <t xml:space="preserve">05 1 01 00100  </t>
  </si>
  <si>
    <t>Организация благоустройства и озеленения на территории Остаповского сельского поселения (Закупка товаров, работ и услуг для государственных (муниципальных) нужд</t>
  </si>
  <si>
    <t>05 3  01 00120</t>
  </si>
  <si>
    <t>Строительство колодцев</t>
  </si>
  <si>
    <t>05 3 01 40030</t>
  </si>
  <si>
    <t>Муниципальная программа «Развитие культуры и спорта на территории Остаповского сельского поселения на 2015-2017 годы»</t>
  </si>
  <si>
    <t>Подпрограмма «Обеспечение деятельности, сохранение и развитие учреждений культуры на территории Остаповского сельского поселения»»</t>
  </si>
  <si>
    <t>06 1 01 00130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</si>
  <si>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</t>
  </si>
  <si>
    <t>Обеспечение деятельности библиотек и домов культуры поселения (Закупка товаров, работ и услуг для государственных (муниципальных) нужд)</t>
  </si>
  <si>
    <t>06 2 00 00000</t>
  </si>
  <si>
    <t>06 2  01 00130</t>
  </si>
  <si>
    <t>06 2 01 80340</t>
  </si>
  <si>
    <t xml:space="preserve">
Подпрограмма «Развитие физической культуры и спорта на территории Остаповского сельского поселения»
</t>
  </si>
  <si>
    <t xml:space="preserve">06 3 01 00140 </t>
  </si>
  <si>
    <t>Муниципальная программа «Развитие местного самоуправления в Остаповском сельском поселении»</t>
  </si>
  <si>
    <t>Подпрограмма «Обеспечение деятельности органов местного самоуправления Остаповского сельского поселения»</t>
  </si>
  <si>
    <t xml:space="preserve">    07 1  01   00240 </t>
  </si>
  <si>
    <t xml:space="preserve">07 1  01   00360   </t>
  </si>
  <si>
    <t>07  1 01 00270</t>
  </si>
  <si>
    <t>07  1  01 00280</t>
  </si>
  <si>
    <t xml:space="preserve">07 2 01 00300 </t>
  </si>
  <si>
    <t xml:space="preserve">07  2 01 00310 </t>
  </si>
  <si>
    <t>Иные непрограммные направления деятельности органов местного самоуправления Остаповского сельского поселения</t>
  </si>
  <si>
    <t>31 9 00 00000 </t>
  </si>
  <si>
    <t xml:space="preserve">31 9 00 00170 </t>
  </si>
  <si>
    <t>Резервный фонд местных администраций в рамках иных непрограммных мероприятий по непрограммным направлениям деятельности органов местного самоуправления Остаповского сельского поселения. (Иные бюджетные ассигнования)</t>
  </si>
  <si>
    <t>Осуществление первичного воинского учета 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</si>
  <si>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34 0 00 00000</t>
  </si>
  <si>
    <t xml:space="preserve">34 9  00 0000 </t>
  </si>
  <si>
    <t xml:space="preserve">34 9  00 51180 </t>
  </si>
  <si>
    <t>34 9 00 51180</t>
  </si>
  <si>
    <t xml:space="preserve">35 9 00 00000       </t>
  </si>
  <si>
    <t xml:space="preserve">   359 00 51200     </t>
  </si>
  <si>
    <t xml:space="preserve">35 0 00 00000 </t>
  </si>
  <si>
    <t>Обеспечение деятельности , клубов и домов культуры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</si>
  <si>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«Совершенствование управлением муниципальной собственностью Остаповского сельского поселения на 2014-2016 годы»</t>
  </si>
  <si>
    <t xml:space="preserve">05 2  01 00110 </t>
  </si>
  <si>
    <t>06 1 01 80340</t>
  </si>
  <si>
    <t xml:space="preserve">06 2 01   51440 </t>
  </si>
  <si>
    <t>Услуни банка по перечислению пенсий категорий граждан, имеющих право на выплату муниципальной пенсии в соответствии с действующим законодательством  (Закупка товаров, работ и услуг для государственных (муниципальных) нужд)</t>
  </si>
  <si>
    <t>Основное мероприятие: Профилактика мер по терроризму и экстремизму</t>
  </si>
  <si>
    <t>01 2 00 00000</t>
  </si>
  <si>
    <t>05 2 01 00000</t>
  </si>
  <si>
    <t>Налог на имущество физических лиц, взимаемый по ставкам, применяемым  к объектам налогообложения, расположенным в границах сельских поселений</t>
  </si>
  <si>
    <t>Внесение изменений в Генеральный план поселения (Закупка товаров, работ и услуг для государственных (муниципальных) нужд</t>
  </si>
  <si>
    <t>Взносы на капитальный ремонт общего имущества в многоквартирных домах (Закупка товаров, работ и услуг для государственных (муниципальных) нужд</t>
  </si>
  <si>
    <t>Обеспечение выполнения работ по ремонту муниципального жилого фонда (Закупка товаров, работ и услуг для государственных (муниципальных) нужд</t>
  </si>
  <si>
    <t>Организация и проведение мероприятий по профилактике терроризма и экстремизма (Закупка товаров, работ и услуг для государственных (муниципальных) нужд</t>
  </si>
  <si>
    <t>Организация и проведение конкурса «Предприниматель года» (Закупка товаров, работ и услуг для государственных (муниципальных) нужд</t>
  </si>
  <si>
    <t>Расходы на содержание имущества, связанные с деятельностью органов местного самоуправления Остаповского сельского поселения (Закупка товаров, работ и услуг для государственных (муниципальных) нужд</t>
  </si>
  <si>
    <t>Обеспечение выполнения  работ, ремонту печей и замене оконных блоков и дверей в муниципальном жилом фонде поселения  (Закупка товаров, работ и услуг для государственных (муниципальных) нужд</t>
  </si>
  <si>
    <t>Внесение изменений в схему теплоснабжения поселения (Закупка товаров,работ и услуг для государственных (муниципальных) нужд)</t>
  </si>
  <si>
    <t>03 2 01 00380</t>
  </si>
  <si>
    <t xml:space="preserve">Техническая инвентаризация объектов муниципальной собственности и культурного наследия  (Закупка товаров, работ и услуг для государственных (муниципальных) нужд) </t>
  </si>
  <si>
    <t>05 1 01 00400</t>
  </si>
  <si>
    <t>041 01 000370</t>
  </si>
  <si>
    <t>03 2 01 00390</t>
  </si>
  <si>
    <t>07 1 01 00280</t>
  </si>
  <si>
    <t>07 1 01 00240</t>
  </si>
  <si>
    <t>0 7 1 01 00240</t>
  </si>
  <si>
    <t>Приложение №7</t>
  </si>
  <si>
    <t xml:space="preserve">08  1 01 00420 </t>
  </si>
  <si>
    <r>
      <t xml:space="preserve">03 1 01 </t>
    </r>
    <r>
      <rPr>
        <sz val="12"/>
        <rFont val="Times New Roman"/>
        <family val="1"/>
      </rPr>
      <t xml:space="preserve">50820 </t>
    </r>
  </si>
  <si>
    <t xml:space="preserve">07  1  01  00260  </t>
  </si>
  <si>
    <t>908 202 01003 10 0000 151</t>
  </si>
  <si>
    <t>Дотации  на поддержку мер по обеспечению сбалансированности местных бюджетов</t>
  </si>
  <si>
    <t>908 114 02052 10 0000 410</t>
  </si>
  <si>
    <t>908 1 14 02052 10 0000 410</t>
  </si>
  <si>
    <t xml:space="preserve">06 1 01 S0010    </t>
  </si>
  <si>
    <t xml:space="preserve">06 2 01 S0010 </t>
  </si>
  <si>
    <t>07 1 01 00260</t>
  </si>
  <si>
    <t>07 1 01 00290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</si>
  <si>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</si>
  <si>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r>
      <t>Поступление доходов в бюджет Остаповского сельского поселения</t>
    </r>
    <r>
      <rPr>
        <b/>
        <sz val="12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по кодам классификации  и администраторам доходов</t>
    </r>
  </si>
  <si>
    <t>план</t>
  </si>
  <si>
    <t>факт</t>
  </si>
  <si>
    <t>% исполнения</t>
  </si>
  <si>
    <t>подраздел</t>
  </si>
  <si>
    <t>функциональной</t>
  </si>
  <si>
    <t>классификации</t>
  </si>
  <si>
    <t>расходов</t>
  </si>
  <si>
    <t>Наименование  показателя</t>
  </si>
  <si>
    <t>Утверждено</t>
  </si>
  <si>
    <t xml:space="preserve">        на</t>
  </si>
  <si>
    <t xml:space="preserve">      год</t>
  </si>
  <si>
    <t>Исполнено</t>
  </si>
  <si>
    <t xml:space="preserve">      за</t>
  </si>
  <si>
    <t xml:space="preserve">     год</t>
  </si>
  <si>
    <t>%</t>
  </si>
  <si>
    <t>испол</t>
  </si>
  <si>
    <t>нения</t>
  </si>
  <si>
    <t>Функционирование высшего должностного лица субъекта РФ  и муниципального образования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</si>
  <si>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</si>
  <si>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Составление (изменение) списков кандидатов в присяжные заседатели Федеральных судов общей юрисдикции в РФ</t>
  </si>
  <si>
    <t>Другие общегосударственные расходы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</si>
  <si>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</si>
  <si>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</si>
  <si>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</si>
  <si>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</t>
  </si>
  <si>
    <t>2 307 761,89</t>
  </si>
  <si>
    <t>1 247 631,57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</si>
  <si>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</si>
  <si>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</si>
  <si>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</si>
  <si>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</si>
  <si>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</si>
  <si>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Охрана семьи и детства</t>
  </si>
  <si>
    <t>Итого расходов</t>
  </si>
  <si>
    <t>Приложение №3 к решению Совета Остаповского с/п от       №</t>
  </si>
  <si>
    <t>Код дохода по КД</t>
  </si>
  <si>
    <t>Наименование показателя</t>
  </si>
  <si>
    <t>Утверждено на год</t>
  </si>
  <si>
    <t>за год</t>
  </si>
  <si>
    <t xml:space="preserve">       %</t>
  </si>
  <si>
    <t>исполнения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</si>
  <si>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</si>
  <si>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</si>
  <si>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182 1 01 02030 01 0000 110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</si>
  <si>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</si>
  <si>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</si>
  <si>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на моторные масла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</si>
  <si>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</si>
  <si>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182 1 05 03000 01 0000 110</t>
  </si>
  <si>
    <t>Налог на имущество физических лиц, взимаемый по ставкам. применяемым к объектам налогообложения, расположенным в границах поселений</t>
  </si>
  <si>
    <t>Земельный налог с организаций, обладающих земельным участком, расположенным в границах сельских  поселений</t>
  </si>
  <si>
    <t>908 1 11 05025 10 0000 120</t>
  </si>
  <si>
    <t>Доходы, получаемые в виде арендной платы, а также средства от продажи  заключение договоров аренды за земли , находящихся в собственности сельских поселений  (за исключением земельных участков бюджетных и автономных учреждений)</t>
  </si>
  <si>
    <t>Доходы от сдачи в аренду имущества.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</si>
  <si>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автономныхучреждений) в части реализации Основных редств по указанному имуществу</t>
  </si>
  <si>
    <t>908 1 14 02053 10 0000 430</t>
  </si>
  <si>
    <t>Доходы от продажи земельных участков, находящихся в собственнос  ти сельских поселений (за исключением земельных участков муниципальных бюджетных и автономных учреждений)</t>
  </si>
  <si>
    <t>908 1 14 06025 10 0000430</t>
  </si>
  <si>
    <t>Доходы от продажи земельных участков, находящихся в собственности сельких поселений</t>
  </si>
  <si>
    <t>908 1 17 01050 10 0000 180</t>
  </si>
  <si>
    <t>Невыяснененные поступления , зачисляемые в бюджеты сельских поелений</t>
  </si>
  <si>
    <t>Дотации бюджетам поселений на выравнивание уровня бюджетной обеспеченности</t>
  </si>
  <si>
    <t>908 2 02 01003 10 0000 151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</si>
  <si>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</si>
  <si>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поселений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</si>
  <si>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</si>
  <si>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</si>
  <si>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908 2 02 03119 10 0000 151</t>
  </si>
  <si>
    <t>Субвенции бюджетам сельских поселений на предоставление жилых помещений детям-сиротам и детям оставшимся без попечения родителей, лицам из их числа по договорам найма специализированных жилых помещений</t>
  </si>
  <si>
    <t>Итого</t>
  </si>
  <si>
    <t xml:space="preserve">                                                                                                                         </t>
  </si>
  <si>
    <t>Исполнение по доходам Остаповского сельского поселения по кодам видов доходов, подвидов доходов, классификации за 2016 год</t>
  </si>
  <si>
    <t>Наименование расходов</t>
  </si>
  <si>
    <t>Раздел, подраздел</t>
  </si>
  <si>
    <t>Вид</t>
  </si>
  <si>
    <t>рас</t>
  </si>
  <si>
    <t>хода</t>
  </si>
  <si>
    <t>Утвер</t>
  </si>
  <si>
    <t>ждено</t>
  </si>
  <si>
    <t>на</t>
  </si>
  <si>
    <t>год</t>
  </si>
  <si>
    <t>Испол</t>
  </si>
  <si>
    <t>нено</t>
  </si>
  <si>
    <t>за</t>
  </si>
  <si>
    <t>испо</t>
  </si>
  <si>
    <t>лне</t>
  </si>
  <si>
    <t>ния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</si>
  <si>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</si>
  <si>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</si>
  <si>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Осуществление  деятельности главы поселения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</si>
  <si>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</si>
  <si>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</si>
  <si>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</si>
  <si>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функций администрации поселения</t>
  </si>
  <si>
    <t>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</si>
  <si>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</si>
  <si>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Прочая закупка товаров, работ и услуг для государственных (муниципальных) нужд</t>
  </si>
  <si>
    <t xml:space="preserve">  Уплата прочих налогов и сборов</t>
  </si>
  <si>
    <t xml:space="preserve">  Уплата судебных платежей</t>
  </si>
  <si>
    <t>Судебная система</t>
  </si>
  <si>
    <t>Составление изменение списков кандидатов в присяжные заседатели Федеральных судов общей юрисдикции в РФ</t>
  </si>
  <si>
    <t>Прочая закупка товаров, работ и услуг для государственных (муниципальных) нужд</t>
  </si>
  <si>
    <t xml:space="preserve"> Другие общегосударственные вопросы</t>
  </si>
  <si>
    <t>Техническая инвентаризация объектов муниципальной собственности и культурного наследия</t>
  </si>
  <si>
    <t xml:space="preserve">  Прочая закупка товаров, работ и услуг для государственных  (муниципальных) нужд</t>
  </si>
  <si>
    <t>244 </t>
  </si>
  <si>
    <r>
      <t xml:space="preserve"> Внесение изменений в Генеральный план поселения</t>
    </r>
    <r>
      <rPr>
        <b/>
        <i/>
        <sz val="8"/>
        <color indexed="30"/>
        <rFont val="Times New Roman"/>
        <family val="1"/>
      </rPr>
      <t>.</t>
    </r>
  </si>
  <si>
    <t>Прочая закупка товаров, работ и услуг для государственных  (муниципальных) нужд</t>
  </si>
  <si>
    <t>Проведение кадастровых работ, оценки, межевания и прочих мероприятий в сфере земельных и имущественных отношений</t>
  </si>
  <si>
    <t>Организация и проведение мероприятий, связанных с государственными праздниками, юбилейными и памятными датами и другие мероприятия</t>
  </si>
  <si>
    <t>Прочая закупка товаров, работ и услуг для государственных(муниципальных)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</si>
  <si>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 же в результате деятельности учреждений</t>
  </si>
  <si>
    <t>Выполнение других обязательств государства.</t>
  </si>
  <si>
    <t>Взносы в Совет ассоциации муниципальных образований Ивановской области</t>
  </si>
  <si>
    <t>Обеспечение информирования населения о деятельности органов местного самоуправления поселения</t>
  </si>
  <si>
    <t>Расходы на содержание имущества, связанные с деятельностью органов местного самоуправления Остаповского сельского поселения</t>
  </si>
  <si>
    <t>(Закупка товаров, работ и услуг для государственных (муниципальных) нужд)</t>
  </si>
  <si>
    <t>Взносы в Совет муниципальных образований Ивановской области</t>
  </si>
  <si>
    <t>Уплата иных платежей</t>
  </si>
  <si>
    <t>Организация и проведение конкурса «Предприниматель года»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</si>
  <si>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</si>
  <si>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</si>
  <si>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Прочая закупка товаров, работ и услуг для государственных нужд</t>
  </si>
  <si>
    <t xml:space="preserve"> Защита населения и территории от чрезвычайных ситуаций природного и техногенного характера, гражданская оборона 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</si>
  <si>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</si>
  <si>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>Проведение работ по противопожарным мероприятиям</t>
  </si>
  <si>
    <t>Субсидия на укрепление материально-технической базы ОО «ДПО ШМР ИО» для реализации мероприятий по осуществлению уставной деятельности</t>
  </si>
  <si>
    <t>Субсидии не коммерческим организациям за исключением государственных (муниципальных)учреждений)</t>
  </si>
  <si>
    <t>Обеспечение мероприятий по профилактике мер по терроризму и экстремизму</t>
  </si>
  <si>
    <t>Закупка товаров, работ и услуг для государственных (муниципальных) нужд</t>
  </si>
  <si>
    <t>Дорожное  хозяйство (дорожные фонды)</t>
  </si>
  <si>
    <t>Содержание и ремонт автомобильных дорог  в границах  населенных пунктов поселения</t>
  </si>
  <si>
    <t>Приобретение и установка знаков дорожного движения на территории населенных пунктов поселения</t>
  </si>
  <si>
    <t>Жилищно-коммунальное хозяйство</t>
  </si>
  <si>
    <t>Поддержка жилищного хозяйства</t>
  </si>
  <si>
    <t>Обеспечение выполнения работ по ремонту муниципального жилого фонда</t>
  </si>
  <si>
    <t xml:space="preserve">  Закупка товаров, работ и услуг для государственных (муниципальных) нужд</t>
  </si>
  <si>
    <t>Взносы на капитальный ремонт общего имущества в многоквартирных домах</t>
  </si>
  <si>
    <t>Прочая закупка товаров, работ и услуг для государственных (муниципальных)  нужд</t>
  </si>
  <si>
    <t>Выполнение функций органами местного самоуправления</t>
  </si>
  <si>
    <t>Внесение изменений в схему теплоснабжения поселения</t>
  </si>
  <si>
    <t>Закупка товаров, работ и услуг для государственных (муниципальных) нужд)</t>
  </si>
  <si>
    <t>Установка бытовых приборов учета воды и газового оборудования в муниципальном жилом фонде</t>
  </si>
  <si>
    <t>Ремонт (замена) ветхих участков теплотрасс, водоснабжения, водоотведения в рамках подпрограммы «Обеспечение услугами жилищно-коммунального хозяйства населения Остаповского сельского поселения</t>
  </si>
  <si>
    <t xml:space="preserve"> Благоустройство</t>
  </si>
  <si>
    <t>Уличное освещение</t>
  </si>
  <si>
    <t xml:space="preserve">  Обеспечение выполнения работ и услуг по содержанию и установке линий уличного освещения</t>
  </si>
  <si>
    <t>Прочая закупка товаров, работ и услуг для государственных                               (муниципальных) нужд</t>
  </si>
  <si>
    <t>Содержание и ремонт памятников, обелисков, мест захоронения (Закупка товаров, работ и услуг для государственных</t>
  </si>
  <si>
    <t>Организация благоустройства и озеленения на территории Остаповского сельского поселения</t>
  </si>
  <si>
    <t>Культура, кинематография, средства массовой информации</t>
  </si>
  <si>
    <t>Обеспечение деятельности , клубов и домов культуры поселения</t>
  </si>
  <si>
    <t xml:space="preserve"> Фонд оплаты труда государственных (муниципальных) органов</t>
  </si>
  <si>
    <t>Иные выплаты персоналу учреждений , за исключением фонда оплаты труда</t>
  </si>
  <si>
    <t>Закупка товаров, работ услуг в целях капитального ремонта государственного (муниципального) имущества</t>
  </si>
  <si>
    <t>Уплата налога на имущество организаций и земельного налога</t>
  </si>
  <si>
    <t xml:space="preserve">  Уплата прочих налогов, сборов и иных платежей</t>
  </si>
  <si>
    <t>Со финансирование 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</si>
  <si>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финансирование 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</si>
  <si>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06101S0010</t>
  </si>
  <si>
    <t>29493.28</t>
  </si>
  <si>
    <t>22652.27</t>
  </si>
  <si>
    <t>6841.01</t>
  </si>
  <si>
    <t>06201S0010</t>
  </si>
  <si>
    <t>11471.72</t>
  </si>
  <si>
    <t>8810.84</t>
  </si>
  <si>
    <t>2660.88</t>
  </si>
  <si>
    <t>Библиотеки</t>
  </si>
  <si>
    <t>722632.67</t>
  </si>
  <si>
    <t>598560.85</t>
  </si>
  <si>
    <t>Обеспечение деятельности подведомственных учреждений</t>
  </si>
  <si>
    <t>Закупка товаров, работ и услуг для государственных  (муниципальных) нужд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</si>
  <si>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</si>
  <si>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Подпрограмма «Развитие физической культуры и спорта на территории Остаповского сельского поселения»</t>
  </si>
  <si>
    <t>Обеспечение условий для занятий физической культурой и спортом, организация и проведения массовых спортивных и физкультурных мероприятий</t>
  </si>
  <si>
    <t>Социальная политика</t>
  </si>
  <si>
    <t>Пенсионное обеспечение некоторых категорий граждан, имеющих право на выплату муниципальной пенсии в соответствии с действующим законодательством</t>
  </si>
  <si>
    <t>Пособия, компенсации и иные социальные выплаты гражданам, кроме публичных нормативных обязательств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</si>
  <si>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 помещений</t>
  </si>
  <si>
    <t>Бюджетные инвестиции на приобретение объектов недвижимого имущества в государственную (муниципальную) собственность</t>
  </si>
  <si>
    <t>Всего расходов</t>
  </si>
  <si>
    <t>Исполнение бюджета Остаповского сельского поселения по ведомственной  структуре расходов бюджета поселения за 2016 год по главным распорядителям бюджетных средств</t>
  </si>
  <si>
    <t>Утвержденные бюджетные назначения</t>
  </si>
  <si>
    <t>исполнено</t>
  </si>
  <si>
    <t>2016 год руб.</t>
  </si>
  <si>
    <t>от         №</t>
  </si>
  <si>
    <t>Расходы бюджета Остаповского сельского поселения по разделам и подразделам классификации расходов по бюджетополучателям за 2016 год.</t>
  </si>
  <si>
    <t>Приложение к Решению Совета Остаповского с/п за 2016 г от     № _____</t>
  </si>
  <si>
    <t>Приложение №5 к решению Совета Остаповского сельского поселения от      № _____</t>
  </si>
  <si>
    <t>Приложение № к Решению Совета  Остаповского с/п  от    № ___</t>
  </si>
  <si>
    <t>Расчет верхнего предела муниципального внутреннего долга Остаповского сельского поселения  (тыс. рублей)</t>
  </si>
  <si>
    <t>В т.ч.</t>
  </si>
  <si>
    <t>Кредиты банков</t>
  </si>
  <si>
    <t>Предоставление гарантий</t>
  </si>
  <si>
    <t>Исполнение гарантий (гарантийный случай)</t>
  </si>
  <si>
    <t>В т.ч. по муниципальным гарантиям (тыс. рублей)</t>
  </si>
  <si>
    <t>Долг на 01.01.2017г.</t>
  </si>
  <si>
    <t>Исполнение гарантий</t>
  </si>
  <si>
    <t xml:space="preserve">Приложение № 7 к Решению совета от    № </t>
  </si>
  <si>
    <t>Сведения о верхнем пределе муниципального внутреннего долга Остаповского сельского поселения на 01.01.2017 года.   Верхний предел муниципального внутреннего долга Остаповского сельского поселения по состоянию на 01.01.2017 года – 00,00 тыс. рублей, в т.ч. по муниципальным гарантиям – 00,00 тыс. рублей.</t>
  </si>
  <si>
    <t>Долг на 01.01.2016 г.</t>
  </si>
  <si>
    <t>Долг на 01.01.2016г.</t>
  </si>
  <si>
    <t>Увеличение долга в 2016 году</t>
  </si>
  <si>
    <t>Погашение долга в 2016 году</t>
  </si>
  <si>
    <t>Погашение долга в 2016году</t>
  </si>
  <si>
    <t>Долг на  01.01.2017г.</t>
  </si>
  <si>
    <t>908 1 11 05025 10 0000 120</t>
  </si>
  <si>
    <t>Доходы получаемые  в виде арендной платы, а т акже средства от продажи права на заключение договора аренды за земли, находящиеся в собственности сельских поселен ий (за исключением земельных участков бюджетных и автономных учреждений)</t>
  </si>
  <si>
    <t>908 114 05053 10 0000 410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</si>
  <si>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</si>
  <si>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</si>
  <si>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 xml:space="preserve">Приложение № 1 к решению Совета Остаповского сельского поселения от     №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</si>
</sst>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imes New Roman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8"/>
      <color indexed="30"/>
      <name val="Times New Roman"/>
      <family val="1"/>
    </font>
    <font>
      <b/>
      <sz val="10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30"/>
      <name val="Times New Roman"/>
      <family val="1"/>
    </font>
    <font>
      <b/>
      <sz val="10"/>
      <color indexed="30"/>
      <name val="Times New Roman"/>
      <family val="1"/>
    </font>
    <font>
      <b/>
      <sz val="9"/>
      <color indexed="30"/>
      <name val="Times New Roman"/>
      <family val="1"/>
    </font>
    <font>
      <i/>
      <sz val="10"/>
      <color indexed="30"/>
      <name val="Times New Roman"/>
      <family val="1"/>
    </font>
    <font>
      <i/>
      <sz val="8"/>
      <color indexed="3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30"/>
      <name val="Times New Roman"/>
      <family val="1"/>
    </font>
    <font>
      <sz val="8"/>
      <color indexed="30"/>
      <name val="Times New Roman"/>
      <family val="1"/>
    </font>
    <font>
      <sz val="10"/>
      <color indexed="30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8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sz val="9"/>
      <color rgb="FF0070C0"/>
      <name val="Times New Roman"/>
      <family val="1"/>
    </font>
    <font>
      <b/>
      <i/>
      <sz val="8"/>
      <color rgb="FF0070C0"/>
      <name val="Times New Roman"/>
      <family val="1"/>
    </font>
    <font>
      <i/>
      <sz val="10"/>
      <color rgb="FF0070C0"/>
      <name val="Times New Roman"/>
      <family val="1"/>
    </font>
    <font>
      <i/>
      <sz val="8"/>
      <color rgb="FF0070C0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rgb="FF0070C0"/>
      <name val="Times New Roman"/>
      <family val="1"/>
    </font>
    <font>
      <sz val="8"/>
      <color rgb="FF0070C0"/>
      <name val="Times New Roman"/>
      <family val="1"/>
    </font>
    <font>
      <sz val="10"/>
      <color rgb="FF0070C0"/>
      <name val="Times New Roman"/>
      <family val="1"/>
    </font>
    <font>
      <i/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1"/>
      <color rgb="FF006100"/>
      <name val="Calibri"/>
      <family val="2"/>
    </font>
    <font>
      <b/>
      <sz val="8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indent="1"/>
    </xf>
    <xf numFmtId="0" fontId="0" fillId="0" borderId="0" xfId="0" applyFill="1" applyAlignment="1">
      <alignment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0" fontId="4" fillId="35" borderId="12" xfId="0" applyFont="1" applyFill="1" applyBorder="1" applyAlignment="1">
      <alignment horizontal="justify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justify"/>
    </xf>
    <xf numFmtId="0" fontId="2" fillId="0" borderId="15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justify"/>
    </xf>
    <xf numFmtId="0" fontId="2" fillId="0" borderId="16" xfId="0" applyFont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34" borderId="17" xfId="0" applyFont="1" applyFill="1" applyBorder="1" applyAlignment="1">
      <alignment horizontal="justify"/>
    </xf>
    <xf numFmtId="0" fontId="4" fillId="34" borderId="18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4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wrapText="1"/>
    </xf>
    <xf numFmtId="0" fontId="70" fillId="0" borderId="10" xfId="0" applyFont="1" applyBorder="1" applyAlignment="1">
      <alignment/>
    </xf>
    <xf numFmtId="0" fontId="2" fillId="37" borderId="15" xfId="0" applyFont="1" applyFill="1" applyBorder="1" applyAlignment="1">
      <alignment horizontal="justify" vertical="center" wrapText="1"/>
    </xf>
    <xf numFmtId="0" fontId="2" fillId="37" borderId="10" xfId="0" applyFont="1" applyFill="1" applyBorder="1" applyAlignment="1">
      <alignment/>
    </xf>
    <xf numFmtId="0" fontId="2" fillId="37" borderId="15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justify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/>
    </xf>
    <xf numFmtId="0" fontId="2" fillId="38" borderId="13" xfId="0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justify" vertical="center" wrapText="1"/>
    </xf>
    <xf numFmtId="0" fontId="4" fillId="39" borderId="10" xfId="0" applyFont="1" applyFill="1" applyBorder="1" applyAlignment="1">
      <alignment/>
    </xf>
    <xf numFmtId="0" fontId="2" fillId="39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justify" wrapText="1"/>
    </xf>
    <xf numFmtId="0" fontId="10" fillId="39" borderId="10" xfId="0" applyFont="1" applyFill="1" applyBorder="1" applyAlignment="1">
      <alignment horizontal="justify" vertical="center" wrapText="1"/>
    </xf>
    <xf numFmtId="0" fontId="2" fillId="39" borderId="10" xfId="0" applyFont="1" applyFill="1" applyBorder="1" applyAlignment="1">
      <alignment horizontal="center" vertical="center" wrapText="1"/>
    </xf>
    <xf numFmtId="4" fontId="10" fillId="39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0" fillId="39" borderId="10" xfId="0" applyFont="1" applyFill="1" applyBorder="1" applyAlignment="1">
      <alignment/>
    </xf>
    <xf numFmtId="0" fontId="10" fillId="39" borderId="15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/>
    </xf>
    <xf numFmtId="0" fontId="4" fillId="38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justify"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justify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10" fillId="39" borderId="15" xfId="0" applyFont="1" applyFill="1" applyBorder="1" applyAlignment="1">
      <alignment horizontal="justify" vertical="center" wrapText="1"/>
    </xf>
    <xf numFmtId="0" fontId="10" fillId="39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vertical="center" wrapText="1"/>
    </xf>
    <xf numFmtId="0" fontId="10" fillId="39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11" fillId="39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4" fillId="38" borderId="12" xfId="0" applyFont="1" applyFill="1" applyBorder="1" applyAlignment="1">
      <alignment horizontal="justify" vertical="center" wrapText="1"/>
    </xf>
    <xf numFmtId="0" fontId="4" fillId="38" borderId="10" xfId="0" applyFont="1" applyFill="1" applyBorder="1" applyAlignment="1">
      <alignment horizontal="justify" vertical="center" wrapText="1"/>
    </xf>
    <xf numFmtId="4" fontId="12" fillId="39" borderId="10" xfId="0" applyNumberFormat="1" applyFont="1" applyFill="1" applyBorder="1" applyAlignment="1">
      <alignment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4" fillId="38" borderId="10" xfId="0" applyFont="1" applyFill="1" applyBorder="1" applyAlignment="1">
      <alignment horizontal="justify"/>
    </xf>
    <xf numFmtId="0" fontId="2" fillId="38" borderId="10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justify"/>
    </xf>
    <xf numFmtId="0" fontId="2" fillId="0" borderId="21" xfId="0" applyFont="1" applyBorder="1" applyAlignment="1">
      <alignment horizontal="justify" vertical="center" wrapText="1"/>
    </xf>
    <xf numFmtId="0" fontId="10" fillId="39" borderId="15" xfId="0" applyFont="1" applyFill="1" applyBorder="1" applyAlignment="1">
      <alignment horizontal="left" vertical="center" wrapText="1"/>
    </xf>
    <xf numFmtId="0" fontId="71" fillId="38" borderId="10" xfId="0" applyFont="1" applyFill="1" applyBorder="1" applyAlignment="1">
      <alignment horizontal="justify"/>
    </xf>
    <xf numFmtId="0" fontId="72" fillId="39" borderId="10" xfId="0" applyFont="1" applyFill="1" applyBorder="1" applyAlignment="1">
      <alignment horizontal="justify"/>
    </xf>
    <xf numFmtId="0" fontId="72" fillId="39" borderId="10" xfId="0" applyFont="1" applyFill="1" applyBorder="1" applyAlignment="1">
      <alignment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justify"/>
    </xf>
    <xf numFmtId="0" fontId="4" fillId="38" borderId="12" xfId="0" applyFont="1" applyFill="1" applyBorder="1" applyAlignment="1">
      <alignment vertical="center" wrapText="1"/>
    </xf>
    <xf numFmtId="0" fontId="9" fillId="0" borderId="0" xfId="0" applyFont="1" applyAlignment="1">
      <alignment horizontal="justify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70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2" fillId="0" borderId="14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 wrapText="1"/>
    </xf>
    <xf numFmtId="0" fontId="73" fillId="0" borderId="13" xfId="0" applyFont="1" applyBorder="1" applyAlignment="1">
      <alignment horizontal="justify" vertical="center" wrapText="1"/>
    </xf>
    <xf numFmtId="3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right" vertical="center"/>
    </xf>
    <xf numFmtId="0" fontId="74" fillId="0" borderId="12" xfId="0" applyFont="1" applyBorder="1" applyAlignment="1">
      <alignment vertical="center" wrapText="1"/>
    </xf>
    <xf numFmtId="0" fontId="75" fillId="0" borderId="13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3" xfId="0" applyFont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76" fillId="0" borderId="13" xfId="0" applyFont="1" applyBorder="1" applyAlignment="1">
      <alignment horizontal="right" vertical="center" wrapText="1"/>
    </xf>
    <xf numFmtId="0" fontId="77" fillId="0" borderId="13" xfId="0" applyFont="1" applyBorder="1" applyAlignment="1">
      <alignment horizontal="center" vertical="center" wrapText="1"/>
    </xf>
    <xf numFmtId="0" fontId="75" fillId="0" borderId="13" xfId="0" applyFont="1" applyBorder="1" applyAlignment="1">
      <alignment vertical="center" wrapText="1"/>
    </xf>
    <xf numFmtId="0" fontId="78" fillId="0" borderId="12" xfId="0" applyFont="1" applyBorder="1" applyAlignment="1">
      <alignment vertical="center" wrapText="1"/>
    </xf>
    <xf numFmtId="0" fontId="79" fillId="0" borderId="13" xfId="0" applyFont="1" applyBorder="1" applyAlignment="1">
      <alignment horizontal="right" vertical="center" wrapText="1"/>
    </xf>
    <xf numFmtId="0" fontId="77" fillId="0" borderId="13" xfId="0" applyFont="1" applyBorder="1" applyAlignment="1">
      <alignment vertical="center" wrapText="1"/>
    </xf>
    <xf numFmtId="0" fontId="80" fillId="0" borderId="12" xfId="0" applyFont="1" applyBorder="1" applyAlignment="1">
      <alignment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3" xfId="0" applyFont="1" applyBorder="1" applyAlignment="1">
      <alignment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4" xfId="0" applyFont="1" applyBorder="1" applyAlignment="1">
      <alignment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13" xfId="0" applyFont="1" applyBorder="1" applyAlignment="1">
      <alignment vertical="center" wrapText="1"/>
    </xf>
    <xf numFmtId="0" fontId="83" fillId="0" borderId="12" xfId="0" applyFont="1" applyBorder="1" applyAlignment="1">
      <alignment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vertical="center" wrapText="1"/>
    </xf>
    <xf numFmtId="0" fontId="85" fillId="0" borderId="12" xfId="0" applyFont="1" applyBorder="1" applyAlignment="1">
      <alignment horizontal="justify" vertical="center" wrapText="1"/>
    </xf>
    <xf numFmtId="0" fontId="77" fillId="0" borderId="12" xfId="0" applyFont="1" applyBorder="1" applyAlignment="1">
      <alignment vertical="center" wrapText="1"/>
    </xf>
    <xf numFmtId="0" fontId="86" fillId="0" borderId="13" xfId="0" applyFont="1" applyBorder="1" applyAlignment="1">
      <alignment horizontal="center" vertical="center" wrapText="1"/>
    </xf>
    <xf numFmtId="0" fontId="86" fillId="0" borderId="13" xfId="0" applyFont="1" applyBorder="1" applyAlignment="1">
      <alignment vertical="center" wrapText="1"/>
    </xf>
    <xf numFmtId="0" fontId="85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vertical="top" wrapText="1"/>
    </xf>
    <xf numFmtId="0" fontId="78" fillId="0" borderId="12" xfId="0" applyFont="1" applyBorder="1" applyAlignment="1">
      <alignment horizontal="justify" vertical="center" wrapText="1"/>
    </xf>
    <xf numFmtId="0" fontId="83" fillId="0" borderId="12" xfId="0" applyFont="1" applyBorder="1" applyAlignment="1">
      <alignment horizontal="justify" vertical="center" wrapText="1"/>
    </xf>
    <xf numFmtId="0" fontId="87" fillId="0" borderId="13" xfId="0" applyFont="1" applyBorder="1" applyAlignment="1">
      <alignment horizontal="center" vertical="center" wrapText="1"/>
    </xf>
    <xf numFmtId="0" fontId="87" fillId="0" borderId="13" xfId="0" applyFont="1" applyBorder="1" applyAlignment="1">
      <alignment vertical="center" wrapText="1"/>
    </xf>
    <xf numFmtId="0" fontId="83" fillId="0" borderId="16" xfId="0" applyFont="1" applyBorder="1" applyAlignment="1">
      <alignment vertical="center" wrapText="1"/>
    </xf>
    <xf numFmtId="0" fontId="78" fillId="0" borderId="15" xfId="0" applyFont="1" applyBorder="1" applyAlignment="1">
      <alignment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19" xfId="0" applyFont="1" applyBorder="1" applyAlignment="1">
      <alignment vertical="center" wrapText="1"/>
    </xf>
    <xf numFmtId="0" fontId="85" fillId="0" borderId="15" xfId="0" applyFont="1" applyBorder="1" applyAlignment="1">
      <alignment vertical="center" wrapText="1"/>
    </xf>
    <xf numFmtId="0" fontId="84" fillId="0" borderId="19" xfId="0" applyFont="1" applyBorder="1" applyAlignment="1">
      <alignment horizontal="center" vertical="center" wrapText="1"/>
    </xf>
    <xf numFmtId="0" fontId="84" fillId="0" borderId="19" xfId="0" applyFont="1" applyBorder="1" applyAlignment="1">
      <alignment vertical="center" wrapText="1"/>
    </xf>
    <xf numFmtId="0" fontId="88" fillId="0" borderId="12" xfId="0" applyFont="1" applyBorder="1" applyAlignment="1">
      <alignment vertical="center" wrapText="1"/>
    </xf>
    <xf numFmtId="0" fontId="77" fillId="0" borderId="22" xfId="0" applyFont="1" applyBorder="1" applyAlignment="1">
      <alignment vertical="center" wrapText="1"/>
    </xf>
    <xf numFmtId="0" fontId="77" fillId="0" borderId="23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5" fillId="0" borderId="22" xfId="0" applyFont="1" applyBorder="1" applyAlignment="1">
      <alignment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0" fillId="0" borderId="24" xfId="0" applyFont="1" applyBorder="1" applyAlignment="1">
      <alignment horizontal="right" vertical="center" wrapText="1"/>
    </xf>
    <xf numFmtId="0" fontId="80" fillId="0" borderId="12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right" vertical="center" wrapText="1"/>
    </xf>
    <xf numFmtId="0" fontId="90" fillId="0" borderId="12" xfId="0" applyFont="1" applyBorder="1" applyAlignment="1">
      <alignment vertical="center" wrapText="1"/>
    </xf>
    <xf numFmtId="0" fontId="85" fillId="0" borderId="12" xfId="0" applyFont="1" applyBorder="1" applyAlignment="1">
      <alignment vertical="center" wrapText="1"/>
    </xf>
    <xf numFmtId="0" fontId="84" fillId="0" borderId="12" xfId="0" applyFont="1" applyBorder="1" applyAlignment="1">
      <alignment vertical="center" wrapText="1"/>
    </xf>
    <xf numFmtId="0" fontId="77" fillId="0" borderId="0" xfId="0" applyFont="1" applyAlignment="1">
      <alignment horizontal="right" vertical="center" wrapText="1"/>
    </xf>
    <xf numFmtId="0" fontId="91" fillId="0" borderId="12" xfId="0" applyFont="1" applyBorder="1" applyAlignment="1">
      <alignment vertical="center" wrapText="1"/>
    </xf>
    <xf numFmtId="0" fontId="92" fillId="0" borderId="13" xfId="0" applyFont="1" applyBorder="1" applyAlignment="1">
      <alignment horizontal="center" vertical="center" wrapText="1"/>
    </xf>
    <xf numFmtId="0" fontId="92" fillId="0" borderId="13" xfId="0" applyFont="1" applyBorder="1" applyAlignment="1">
      <alignment vertical="center" wrapText="1"/>
    </xf>
    <xf numFmtId="0" fontId="93" fillId="0" borderId="12" xfId="0" applyFont="1" applyBorder="1" applyAlignment="1">
      <alignment vertical="center" wrapText="1"/>
    </xf>
    <xf numFmtId="173" fontId="2" fillId="33" borderId="10" xfId="0" applyNumberFormat="1" applyFont="1" applyFill="1" applyBorder="1" applyAlignment="1">
      <alignment vertical="center" wrapText="1"/>
    </xf>
    <xf numFmtId="4" fontId="4" fillId="38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7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10" fillId="36" borderId="10" xfId="0" applyNumberFormat="1" applyFont="1" applyFill="1" applyBorder="1" applyAlignment="1">
      <alignment vertical="center" wrapText="1"/>
    </xf>
    <xf numFmtId="4" fontId="2" fillId="39" borderId="10" xfId="0" applyNumberFormat="1" applyFont="1" applyFill="1" applyBorder="1" applyAlignment="1">
      <alignment vertical="center" wrapText="1"/>
    </xf>
    <xf numFmtId="4" fontId="10" fillId="37" borderId="10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4" fontId="2" fillId="38" borderId="10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1" fillId="0" borderId="24" xfId="0" applyFont="1" applyBorder="1" applyAlignment="1">
      <alignment wrapText="1"/>
    </xf>
    <xf numFmtId="0" fontId="71" fillId="0" borderId="11" xfId="0" applyFont="1" applyBorder="1" applyAlignment="1">
      <alignment wrapText="1"/>
    </xf>
    <xf numFmtId="173" fontId="11" fillId="23" borderId="10" xfId="0" applyNumberFormat="1" applyFont="1" applyFill="1" applyBorder="1" applyAlignment="1">
      <alignment vertical="center" wrapText="1"/>
    </xf>
    <xf numFmtId="4" fontId="10" fillId="23" borderId="10" xfId="0" applyNumberFormat="1" applyFont="1" applyFill="1" applyBorder="1" applyAlignment="1">
      <alignment vertical="center" wrapText="1"/>
    </xf>
    <xf numFmtId="173" fontId="10" fillId="23" borderId="10" xfId="0" applyNumberFormat="1" applyFont="1" applyFill="1" applyBorder="1" applyAlignment="1">
      <alignment vertical="center" wrapText="1"/>
    </xf>
    <xf numFmtId="0" fontId="2" fillId="23" borderId="12" xfId="0" applyFont="1" applyFill="1" applyBorder="1" applyAlignment="1">
      <alignment horizontal="justify" vertical="center" wrapText="1"/>
    </xf>
    <xf numFmtId="0" fontId="4" fillId="23" borderId="10" xfId="0" applyFont="1" applyFill="1" applyBorder="1" applyAlignment="1">
      <alignment/>
    </xf>
    <xf numFmtId="0" fontId="2" fillId="23" borderId="13" xfId="0" applyFont="1" applyFill="1" applyBorder="1" applyAlignment="1">
      <alignment horizontal="center" vertical="center" wrapText="1"/>
    </xf>
    <xf numFmtId="4" fontId="2" fillId="23" borderId="10" xfId="0" applyNumberFormat="1" applyFont="1" applyFill="1" applyBorder="1" applyAlignment="1">
      <alignment vertical="center" wrapText="1"/>
    </xf>
    <xf numFmtId="0" fontId="0" fillId="38" borderId="10" xfId="0" applyFill="1" applyBorder="1" applyAlignment="1">
      <alignment horizontal="right" vertical="center"/>
    </xf>
    <xf numFmtId="0" fontId="0" fillId="23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" fontId="0" fillId="38" borderId="10" xfId="0" applyNumberFormat="1" applyFill="1" applyBorder="1" applyAlignment="1">
      <alignment horizontal="right" vertical="center"/>
    </xf>
    <xf numFmtId="4" fontId="0" fillId="23" borderId="10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9" fillId="37" borderId="10" xfId="0" applyFont="1" applyFill="1" applyBorder="1" applyAlignment="1">
      <alignment horizontal="justify"/>
    </xf>
    <xf numFmtId="0" fontId="14" fillId="0" borderId="12" xfId="0" applyFont="1" applyBorder="1" applyAlignment="1">
      <alignment vertical="center" wrapText="1"/>
    </xf>
    <xf numFmtId="172" fontId="8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172" fontId="8" fillId="0" borderId="13" xfId="0" applyNumberFormat="1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78" fillId="0" borderId="15" xfId="0" applyFont="1" applyBorder="1" applyAlignment="1">
      <alignment vertical="center" wrapText="1"/>
    </xf>
    <xf numFmtId="0" fontId="78" fillId="0" borderId="12" xfId="0" applyFont="1" applyBorder="1" applyAlignment="1">
      <alignment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5" xfId="0" applyFont="1" applyBorder="1" applyAlignment="1">
      <alignment vertical="center" wrapText="1"/>
    </xf>
    <xf numFmtId="0" fontId="77" fillId="0" borderId="12" xfId="0" applyFont="1" applyBorder="1" applyAlignment="1">
      <alignment vertical="center" wrapText="1"/>
    </xf>
    <xf numFmtId="0" fontId="0" fillId="0" borderId="25" xfId="0" applyFont="1" applyBorder="1" applyAlignment="1">
      <alignment horizontal="right" vertical="center" wrapText="1"/>
    </xf>
    <xf numFmtId="0" fontId="87" fillId="0" borderId="15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7" fillId="0" borderId="15" xfId="0" applyFont="1" applyBorder="1" applyAlignment="1">
      <alignment vertical="center" wrapText="1"/>
    </xf>
    <xf numFmtId="0" fontId="87" fillId="0" borderId="12" xfId="0" applyFont="1" applyBorder="1" applyAlignment="1">
      <alignment vertical="center" wrapText="1"/>
    </xf>
    <xf numFmtId="0" fontId="74" fillId="0" borderId="15" xfId="0" applyFont="1" applyBorder="1" applyAlignment="1">
      <alignment vertical="center" wrapText="1"/>
    </xf>
    <xf numFmtId="0" fontId="74" fillId="0" borderId="12" xfId="0" applyFont="1" applyBorder="1" applyAlignment="1">
      <alignment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5" xfId="0" applyFont="1" applyBorder="1" applyAlignment="1">
      <alignment vertical="center" wrapText="1"/>
    </xf>
    <xf numFmtId="0" fontId="75" fillId="0" borderId="12" xfId="0" applyFont="1" applyBorder="1" applyAlignment="1">
      <alignment vertical="center" wrapText="1"/>
    </xf>
    <xf numFmtId="0" fontId="88" fillId="0" borderId="15" xfId="0" applyFont="1" applyBorder="1" applyAlignment="1">
      <alignment vertical="center" wrapText="1"/>
    </xf>
    <xf numFmtId="0" fontId="88" fillId="0" borderId="12" xfId="0" applyFont="1" applyBorder="1" applyAlignment="1">
      <alignment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5" xfId="0" applyFont="1" applyBorder="1" applyAlignment="1">
      <alignment vertical="center" wrapText="1"/>
    </xf>
    <xf numFmtId="0" fontId="89" fillId="0" borderId="12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94" fillId="0" borderId="15" xfId="0" applyFont="1" applyBorder="1" applyAlignment="1">
      <alignment vertical="center" wrapText="1"/>
    </xf>
    <xf numFmtId="0" fontId="94" fillId="0" borderId="12" xfId="0" applyFont="1" applyBorder="1" applyAlignment="1">
      <alignment vertical="center" wrapText="1"/>
    </xf>
    <xf numFmtId="0" fontId="0" fillId="0" borderId="26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71" fillId="0" borderId="24" xfId="0" applyFont="1" applyBorder="1" applyAlignment="1">
      <alignment wrapText="1"/>
    </xf>
    <xf numFmtId="0" fontId="71" fillId="0" borderId="11" xfId="0" applyFont="1" applyBorder="1" applyAlignment="1">
      <alignment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1" fillId="0" borderId="22" xfId="0" applyFont="1" applyBorder="1" applyAlignment="1">
      <alignment wrapText="1"/>
    </xf>
    <xf numFmtId="0" fontId="69" fillId="32" borderId="10" xfId="60" applyBorder="1" applyAlignment="1">
      <alignment horizontal="center" vertical="center"/>
    </xf>
    <xf numFmtId="0" fontId="50" fillId="32" borderId="10" xfId="6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5" fillId="32" borderId="10" xfId="60" applyFont="1" applyBorder="1" applyAlignment="1">
      <alignment horizontal="center" vertical="center"/>
    </xf>
    <xf numFmtId="0" fontId="52" fillId="32" borderId="10" xfId="6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69" fillId="32" borderId="10" xfId="6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etlana\Desktop\&#1053;&#1072;%20&#1089;&#1072;&#1081;&#1090;\&#1059;&#1090;&#1074;&#1077;&#1088;&#1078;&#1076;&#1077;&#1085;&#1085;&#1099;&#1081;\&#1055;&#1088;&#1080;&#1083;&#1086;&#1078;&#1077;&#1085;&#1080;&#1103;%20&#1082;%20&#1086;&#1090;&#1077;&#1090;&#1091;%20&#1086;&#1073;%20&#1080;&#1089;&#1087;&#1086;&#1083;&#1085;&#1077;&#1085;&#1080;&#1080;%20&#1073;&#1102;&#1076;&#1078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3"/>
      <sheetName val="Приложение 4"/>
      <sheetName val="Приложение 5"/>
      <sheetName val="Приложение 6"/>
      <sheetName val="Приложение 7"/>
      <sheetName val="Приложение"/>
      <sheetName val="Лист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="75" zoomScaleNormal="75" zoomScalePageLayoutView="0" workbookViewId="0" topLeftCell="A1">
      <selection activeCell="H5" sqref="H5"/>
    </sheetView>
  </sheetViews>
  <sheetFormatPr defaultColWidth="9.00390625" defaultRowHeight="15.75"/>
  <cols>
    <col min="1" max="1" width="30.375" style="0" customWidth="1"/>
    <col min="2" max="2" width="49.875" style="0" customWidth="1"/>
    <col min="3" max="3" width="20.625" style="0" customWidth="1"/>
    <col min="4" max="4" width="14.00390625" style="0" customWidth="1"/>
    <col min="5" max="5" width="14.375" style="0" customWidth="1"/>
  </cols>
  <sheetData>
    <row r="1" spans="3:5" ht="48" customHeight="1">
      <c r="C1" s="248" t="s">
        <v>517</v>
      </c>
      <c r="D1" s="249"/>
      <c r="E1" s="249"/>
    </row>
    <row r="2" spans="3:5" ht="15.75">
      <c r="C2" s="248"/>
      <c r="D2" s="249"/>
      <c r="E2" s="249"/>
    </row>
    <row r="3" spans="3:5" ht="15.75">
      <c r="C3" s="248"/>
      <c r="D3" s="249"/>
      <c r="E3" s="249"/>
    </row>
    <row r="4" spans="3:5" ht="15.75">
      <c r="C4" s="248"/>
      <c r="D4" s="249"/>
      <c r="E4" s="249"/>
    </row>
    <row r="5" spans="1:3" ht="15.75" customHeight="1">
      <c r="A5" s="243" t="s">
        <v>305</v>
      </c>
      <c r="B5" s="243"/>
      <c r="C5" s="243"/>
    </row>
    <row r="6" spans="1:3" ht="15.75" customHeight="1">
      <c r="A6" s="243"/>
      <c r="B6" s="243"/>
      <c r="C6" s="243"/>
    </row>
    <row r="7" spans="1:3" ht="21" thickBot="1">
      <c r="A7" s="244"/>
      <c r="B7" s="244"/>
      <c r="C7" s="245"/>
    </row>
    <row r="8" spans="1:5" ht="16.5" customHeight="1" thickBot="1">
      <c r="A8" s="246" t="s">
        <v>113</v>
      </c>
      <c r="B8" s="246" t="s">
        <v>138</v>
      </c>
      <c r="C8" s="2" t="s">
        <v>139</v>
      </c>
      <c r="D8" s="57"/>
      <c r="E8" s="57"/>
    </row>
    <row r="9" spans="1:5" ht="16.5" thickBot="1">
      <c r="A9" s="247"/>
      <c r="B9" s="247"/>
      <c r="C9" s="2">
        <v>2016</v>
      </c>
      <c r="D9" s="57"/>
      <c r="E9" s="57"/>
    </row>
    <row r="10" spans="1:5" ht="16.5" thickBot="1">
      <c r="A10" s="13"/>
      <c r="B10" s="18" t="s">
        <v>140</v>
      </c>
      <c r="C10" s="127" t="s">
        <v>306</v>
      </c>
      <c r="D10" s="57" t="s">
        <v>307</v>
      </c>
      <c r="E10" s="57" t="s">
        <v>308</v>
      </c>
    </row>
    <row r="11" spans="1:5" ht="32.25" thickBot="1">
      <c r="A11" s="23">
        <v>182</v>
      </c>
      <c r="B11" s="24" t="s">
        <v>81</v>
      </c>
      <c r="C11" s="128">
        <f>C12+C16+C19</f>
        <v>6430.700000000001</v>
      </c>
      <c r="D11" s="306">
        <f>SUM(D12+D16+D19)</f>
        <v>7948.1</v>
      </c>
      <c r="E11" s="306">
        <v>123.6</v>
      </c>
    </row>
    <row r="12" spans="1:5" ht="16.5" thickBot="1">
      <c r="A12" s="25" t="s">
        <v>141</v>
      </c>
      <c r="B12" s="26" t="s">
        <v>142</v>
      </c>
      <c r="C12" s="128">
        <f>SUM(C13:C15)</f>
        <v>4115</v>
      </c>
      <c r="D12" s="307">
        <f>SUM(D13:D15)</f>
        <v>5242.2</v>
      </c>
      <c r="E12" s="306">
        <v>127.4</v>
      </c>
    </row>
    <row r="13" spans="1:5" ht="95.25" thickBot="1">
      <c r="A13" s="19" t="s">
        <v>148</v>
      </c>
      <c r="B13" s="20" t="s">
        <v>114</v>
      </c>
      <c r="C13" s="58">
        <v>3865</v>
      </c>
      <c r="D13" s="308">
        <v>5326.9</v>
      </c>
      <c r="E13" s="308">
        <v>137.8</v>
      </c>
    </row>
    <row r="14" spans="1:5" ht="142.5" thickBot="1">
      <c r="A14" s="19" t="s">
        <v>116</v>
      </c>
      <c r="B14" s="21" t="s">
        <v>143</v>
      </c>
      <c r="C14" s="58">
        <v>130</v>
      </c>
      <c r="D14" s="308">
        <v>-90.7</v>
      </c>
      <c r="E14" s="308">
        <v>-69.8</v>
      </c>
    </row>
    <row r="15" spans="1:5" ht="63.75" thickBot="1">
      <c r="A15" s="19" t="s">
        <v>117</v>
      </c>
      <c r="B15" s="12" t="s">
        <v>118</v>
      </c>
      <c r="C15" s="58">
        <v>120</v>
      </c>
      <c r="D15" s="308">
        <v>6</v>
      </c>
      <c r="E15" s="308">
        <v>5</v>
      </c>
    </row>
    <row r="16" spans="1:5" ht="16.5" thickBot="1">
      <c r="A16" s="27" t="s">
        <v>144</v>
      </c>
      <c r="B16" s="28" t="s">
        <v>145</v>
      </c>
      <c r="C16" s="129">
        <f>C17</f>
        <v>175.6</v>
      </c>
      <c r="D16" s="309">
        <f>SUM(D17:D18)</f>
        <v>140.6</v>
      </c>
      <c r="E16" s="306">
        <v>80</v>
      </c>
    </row>
    <row r="17" spans="1:5" ht="16.5" thickBot="1">
      <c r="A17" s="19" t="s">
        <v>119</v>
      </c>
      <c r="B17" s="12" t="s">
        <v>120</v>
      </c>
      <c r="C17" s="22">
        <v>175.6</v>
      </c>
      <c r="D17" s="308">
        <v>140.6</v>
      </c>
      <c r="E17" s="308">
        <v>80</v>
      </c>
    </row>
    <row r="18" spans="1:5" ht="32.25" thickBot="1">
      <c r="A18" s="21" t="s">
        <v>121</v>
      </c>
      <c r="B18" s="21" t="s">
        <v>146</v>
      </c>
      <c r="C18" s="22">
        <v>0</v>
      </c>
      <c r="D18" s="308">
        <v>0</v>
      </c>
      <c r="E18" s="308"/>
    </row>
    <row r="19" spans="1:5" ht="16.5" thickBot="1">
      <c r="A19" s="27" t="s">
        <v>147</v>
      </c>
      <c r="B19" s="28" t="s">
        <v>0</v>
      </c>
      <c r="C19" s="128">
        <f>SUM(C20:C22)</f>
        <v>2140.1</v>
      </c>
      <c r="D19" s="309">
        <f>SUM(D20:D22)</f>
        <v>2565.3</v>
      </c>
      <c r="E19" s="306">
        <v>73.1</v>
      </c>
    </row>
    <row r="20" spans="1:5" ht="48" thickBot="1">
      <c r="A20" s="21" t="s">
        <v>171</v>
      </c>
      <c r="B20" s="31" t="s">
        <v>275</v>
      </c>
      <c r="C20" s="58">
        <v>85</v>
      </c>
      <c r="D20" s="308">
        <v>191.8</v>
      </c>
      <c r="E20" s="308">
        <v>226</v>
      </c>
    </row>
    <row r="21" spans="1:5" ht="48" thickBot="1">
      <c r="A21" s="21" t="s">
        <v>172</v>
      </c>
      <c r="B21" s="10" t="s">
        <v>173</v>
      </c>
      <c r="C21" s="58">
        <v>1455.1</v>
      </c>
      <c r="D21" s="308">
        <v>949.1</v>
      </c>
      <c r="E21" s="308">
        <v>65.2</v>
      </c>
    </row>
    <row r="22" spans="1:5" ht="48" thickBot="1">
      <c r="A22" s="21" t="s">
        <v>174</v>
      </c>
      <c r="B22" s="21" t="s">
        <v>175</v>
      </c>
      <c r="C22" s="58">
        <v>600</v>
      </c>
      <c r="D22" s="308">
        <v>1424.4</v>
      </c>
      <c r="E22" s="308">
        <v>237</v>
      </c>
    </row>
    <row r="23" spans="1:5" ht="32.25" thickBot="1">
      <c r="A23" s="32">
        <v>100</v>
      </c>
      <c r="B23" s="33" t="s">
        <v>122</v>
      </c>
      <c r="C23" s="128">
        <f>SUM(C24:C27)</f>
        <v>447.6</v>
      </c>
      <c r="D23" s="310">
        <f>SUM(D24:D27)</f>
        <v>466.90000000000003</v>
      </c>
      <c r="E23" s="306">
        <v>104</v>
      </c>
    </row>
    <row r="24" spans="1:5" ht="95.25" thickBot="1">
      <c r="A24" s="19" t="s">
        <v>1</v>
      </c>
      <c r="B24" s="5" t="s">
        <v>2</v>
      </c>
      <c r="C24" s="58">
        <v>141.1</v>
      </c>
      <c r="D24" s="308">
        <v>159.6</v>
      </c>
      <c r="E24" s="308">
        <v>113</v>
      </c>
    </row>
    <row r="25" spans="1:5" ht="111" thickBot="1">
      <c r="A25" s="19" t="s">
        <v>78</v>
      </c>
      <c r="B25" s="5" t="s">
        <v>3</v>
      </c>
      <c r="C25" s="58">
        <v>2.3</v>
      </c>
      <c r="D25" s="308">
        <v>2.4</v>
      </c>
      <c r="E25" s="308">
        <v>104</v>
      </c>
    </row>
    <row r="26" spans="1:5" ht="95.25" thickBot="1">
      <c r="A26" s="19" t="s">
        <v>79</v>
      </c>
      <c r="B26" s="5" t="s">
        <v>4</v>
      </c>
      <c r="C26" s="58">
        <v>323.8</v>
      </c>
      <c r="D26" s="308">
        <v>328.6</v>
      </c>
      <c r="E26" s="308">
        <v>101.5</v>
      </c>
    </row>
    <row r="27" spans="1:5" ht="95.25" thickBot="1">
      <c r="A27" s="19" t="s">
        <v>80</v>
      </c>
      <c r="B27" s="5" t="s">
        <v>109</v>
      </c>
      <c r="C27" s="58">
        <v>-19.6</v>
      </c>
      <c r="D27" s="308">
        <v>-23.7</v>
      </c>
      <c r="E27" s="308">
        <v>120.9</v>
      </c>
    </row>
    <row r="28" spans="1:5" ht="16.5" thickBot="1">
      <c r="A28" s="32">
        <v>908</v>
      </c>
      <c r="B28" s="33" t="s">
        <v>149</v>
      </c>
      <c r="C28" s="129">
        <f>SUM(C29:C35)</f>
        <v>3534.2</v>
      </c>
      <c r="D28" s="306">
        <f>SUM(D29:D36)</f>
        <v>3568.5</v>
      </c>
      <c r="E28" s="306">
        <v>100.7</v>
      </c>
    </row>
    <row r="29" spans="1:5" ht="95.25" thickBot="1">
      <c r="A29" s="19" t="s">
        <v>150</v>
      </c>
      <c r="B29" s="20" t="s">
        <v>82</v>
      </c>
      <c r="C29" s="58">
        <v>34.1</v>
      </c>
      <c r="D29" s="308">
        <v>18.1</v>
      </c>
      <c r="E29" s="308">
        <v>53.1</v>
      </c>
    </row>
    <row r="30" spans="1:5" ht="79.5" thickBot="1">
      <c r="A30" s="19" t="s">
        <v>512</v>
      </c>
      <c r="B30" s="20" t="s">
        <v>513</v>
      </c>
      <c r="C30" s="58">
        <v>0.8</v>
      </c>
      <c r="D30" s="308">
        <v>0.5</v>
      </c>
      <c r="E30" s="308">
        <v>50</v>
      </c>
    </row>
    <row r="31" spans="1:5" ht="79.5" thickBot="1">
      <c r="A31" s="19" t="s">
        <v>152</v>
      </c>
      <c r="B31" s="20" t="s">
        <v>161</v>
      </c>
      <c r="C31" s="58">
        <v>94.7</v>
      </c>
      <c r="D31" s="308">
        <v>137.4</v>
      </c>
      <c r="E31" s="308">
        <v>145</v>
      </c>
    </row>
    <row r="32" spans="1:5" ht="32.25" thickBot="1">
      <c r="A32" s="21" t="s">
        <v>151</v>
      </c>
      <c r="B32" s="21" t="s">
        <v>162</v>
      </c>
      <c r="C32" s="58">
        <v>12</v>
      </c>
      <c r="D32" s="308">
        <v>11</v>
      </c>
      <c r="E32" s="308">
        <v>91.6</v>
      </c>
    </row>
    <row r="33" spans="1:5" ht="95.25" thickBot="1">
      <c r="A33" s="19" t="s">
        <v>298</v>
      </c>
      <c r="B33" s="12" t="s">
        <v>304</v>
      </c>
      <c r="C33" s="58">
        <v>49.5</v>
      </c>
      <c r="D33" s="308">
        <v>49.4</v>
      </c>
      <c r="E33" s="308">
        <v>100</v>
      </c>
    </row>
    <row r="34" spans="1:5" ht="111" thickBot="1">
      <c r="A34" s="19" t="s">
        <v>514</v>
      </c>
      <c r="B34" s="12" t="s">
        <v>515</v>
      </c>
      <c r="C34" s="58">
        <v>396.1</v>
      </c>
      <c r="D34" s="308">
        <v>396.1</v>
      </c>
      <c r="E34" s="308">
        <v>100</v>
      </c>
    </row>
    <row r="35" spans="1:5" ht="63.75" thickBot="1">
      <c r="A35" s="124" t="s">
        <v>170</v>
      </c>
      <c r="B35" s="118" t="s">
        <v>169</v>
      </c>
      <c r="C35" s="58">
        <v>2947</v>
      </c>
      <c r="D35" s="308">
        <v>2947</v>
      </c>
      <c r="E35" s="308">
        <v>100</v>
      </c>
    </row>
    <row r="36" spans="1:5" ht="32.25" thickBot="1">
      <c r="A36" s="311" t="s">
        <v>365</v>
      </c>
      <c r="B36" s="312" t="s">
        <v>516</v>
      </c>
      <c r="C36" s="58"/>
      <c r="D36" s="308">
        <v>9</v>
      </c>
      <c r="E36" s="308"/>
    </row>
    <row r="37" spans="1:5" ht="16.5" thickBot="1">
      <c r="A37" s="32">
        <v>908</v>
      </c>
      <c r="B37" s="28" t="s">
        <v>110</v>
      </c>
      <c r="C37" s="129">
        <f>C38</f>
        <v>10784.2</v>
      </c>
      <c r="D37" s="309">
        <f>SUM(D38)</f>
        <v>10537</v>
      </c>
      <c r="E37" s="306">
        <v>100</v>
      </c>
    </row>
    <row r="38" spans="1:5" ht="32.25" thickBot="1">
      <c r="A38" s="27" t="s">
        <v>153</v>
      </c>
      <c r="B38" s="28" t="s">
        <v>111</v>
      </c>
      <c r="C38" s="129">
        <f>SUM(C39:C46)</f>
        <v>10784.2</v>
      </c>
      <c r="D38" s="309">
        <f>SUM(D39:D46)</f>
        <v>10537</v>
      </c>
      <c r="E38" s="306">
        <v>100</v>
      </c>
    </row>
    <row r="39" spans="1:5" ht="32.25" thickBot="1">
      <c r="A39" s="19" t="s">
        <v>154</v>
      </c>
      <c r="B39" s="12" t="s">
        <v>163</v>
      </c>
      <c r="C39" s="58">
        <v>9338.4</v>
      </c>
      <c r="D39" s="308">
        <v>9338.4</v>
      </c>
      <c r="E39" s="308">
        <v>100</v>
      </c>
    </row>
    <row r="40" spans="1:5" ht="32.25" thickBot="1">
      <c r="A40" s="19" t="s">
        <v>296</v>
      </c>
      <c r="B40" s="125" t="s">
        <v>297</v>
      </c>
      <c r="C40" s="58">
        <v>109.2</v>
      </c>
      <c r="D40" s="308">
        <v>109.2</v>
      </c>
      <c r="E40" s="308">
        <v>100</v>
      </c>
    </row>
    <row r="41" spans="1:5" ht="48" thickBot="1">
      <c r="A41" s="19" t="s">
        <v>155</v>
      </c>
      <c r="B41" s="20" t="s">
        <v>164</v>
      </c>
      <c r="C41" s="58">
        <v>151.6</v>
      </c>
      <c r="D41" s="308">
        <v>151.6</v>
      </c>
      <c r="E41" s="308">
        <v>100</v>
      </c>
    </row>
    <row r="42" spans="1:5" ht="48" thickBot="1">
      <c r="A42" s="19" t="s">
        <v>156</v>
      </c>
      <c r="B42" s="20" t="s">
        <v>165</v>
      </c>
      <c r="C42" s="58">
        <v>1100</v>
      </c>
      <c r="D42" s="308">
        <v>1100</v>
      </c>
      <c r="E42" s="308">
        <v>100</v>
      </c>
    </row>
    <row r="43" spans="1:5" ht="48" thickBot="1">
      <c r="A43" s="19" t="s">
        <v>157</v>
      </c>
      <c r="B43" s="20" t="s">
        <v>166</v>
      </c>
      <c r="C43" s="58">
        <v>1.9</v>
      </c>
      <c r="D43" s="308">
        <v>1.9</v>
      </c>
      <c r="E43" s="308">
        <v>100</v>
      </c>
    </row>
    <row r="44" spans="1:5" ht="16.5" thickBot="1">
      <c r="A44" s="19" t="s">
        <v>158</v>
      </c>
      <c r="B44" s="20" t="s">
        <v>167</v>
      </c>
      <c r="C44" s="58">
        <v>81.9</v>
      </c>
      <c r="D44" s="308">
        <v>81.9</v>
      </c>
      <c r="E44" s="308">
        <v>100</v>
      </c>
    </row>
    <row r="45" spans="1:5" ht="63.75" thickBot="1">
      <c r="A45" s="21" t="s">
        <v>159</v>
      </c>
      <c r="B45" s="21" t="s">
        <v>168</v>
      </c>
      <c r="C45" s="58">
        <v>1.2</v>
      </c>
      <c r="D45" s="308">
        <v>1.2</v>
      </c>
      <c r="E45" s="308">
        <v>100</v>
      </c>
    </row>
    <row r="46" spans="1:5" ht="63.75" thickBot="1">
      <c r="A46" s="19" t="s">
        <v>160</v>
      </c>
      <c r="B46" s="12" t="s">
        <v>93</v>
      </c>
      <c r="C46" s="58">
        <v>0</v>
      </c>
      <c r="D46" s="308">
        <v>-247.2</v>
      </c>
      <c r="E46" s="308"/>
    </row>
    <row r="47" spans="1:5" ht="16.5" thickBot="1">
      <c r="A47" s="34"/>
      <c r="B47" s="28" t="s">
        <v>112</v>
      </c>
      <c r="C47" s="128">
        <f>SUM(C11+C23+C28+C37)</f>
        <v>21196.7</v>
      </c>
      <c r="D47" s="309">
        <f>SUM(D11+D23+D28+D37)</f>
        <v>22520.5</v>
      </c>
      <c r="E47" s="313"/>
    </row>
  </sheetData>
  <sheetProtection/>
  <mergeCells count="5">
    <mergeCell ref="A5:C6"/>
    <mergeCell ref="A7:C7"/>
    <mergeCell ref="A8:A9"/>
    <mergeCell ref="B8:B9"/>
    <mergeCell ref="C1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9"/>
  <sheetViews>
    <sheetView zoomScalePageLayoutView="0" workbookViewId="0" topLeftCell="A1">
      <selection activeCell="I3" sqref="I3"/>
    </sheetView>
  </sheetViews>
  <sheetFormatPr defaultColWidth="9.00390625" defaultRowHeight="15.75"/>
  <cols>
    <col min="1" max="1" width="4.125" style="0" customWidth="1"/>
    <col min="2" max="2" width="24.00390625" style="0" customWidth="1"/>
    <col min="3" max="3" width="25.875" style="0" customWidth="1"/>
    <col min="4" max="4" width="13.625" style="0" customWidth="1"/>
  </cols>
  <sheetData>
    <row r="1" spans="4:6" ht="15.75">
      <c r="D1" s="249" t="s">
        <v>495</v>
      </c>
      <c r="E1" s="249"/>
      <c r="F1" s="249"/>
    </row>
    <row r="2" spans="4:6" ht="15.75">
      <c r="D2" s="249"/>
      <c r="E2" s="249"/>
      <c r="F2" s="249"/>
    </row>
    <row r="3" spans="2:6" ht="34.5" customHeight="1">
      <c r="B3" s="249" t="s">
        <v>377</v>
      </c>
      <c r="C3" s="249"/>
      <c r="D3" s="249"/>
      <c r="E3" s="249"/>
      <c r="F3" s="249"/>
    </row>
    <row r="4" spans="2:6" ht="15.75">
      <c r="B4" s="249"/>
      <c r="C4" s="249"/>
      <c r="D4" s="249"/>
      <c r="E4" s="249"/>
      <c r="F4" s="249"/>
    </row>
    <row r="5" ht="16.5" thickBot="1"/>
    <row r="6" spans="2:6" ht="31.5">
      <c r="B6" s="250" t="s">
        <v>341</v>
      </c>
      <c r="C6" s="250" t="s">
        <v>342</v>
      </c>
      <c r="D6" s="250" t="s">
        <v>343</v>
      </c>
      <c r="E6" s="136" t="s">
        <v>317</v>
      </c>
      <c r="F6" s="136" t="s">
        <v>345</v>
      </c>
    </row>
    <row r="7" spans="2:6" ht="32.25" thickBot="1">
      <c r="B7" s="251"/>
      <c r="C7" s="251"/>
      <c r="D7" s="251"/>
      <c r="E7" s="140" t="s">
        <v>344</v>
      </c>
      <c r="F7" s="140" t="s">
        <v>346</v>
      </c>
    </row>
    <row r="8" spans="2:6" ht="110.25" customHeight="1" thickBot="1">
      <c r="B8" s="134" t="s">
        <v>148</v>
      </c>
      <c r="C8" s="140" t="s">
        <v>347</v>
      </c>
      <c r="D8" s="119">
        <v>4115000</v>
      </c>
      <c r="E8" s="119">
        <v>5242125</v>
      </c>
      <c r="F8" s="119">
        <v>127.4</v>
      </c>
    </row>
    <row r="9" spans="2:6" ht="32.25" thickBot="1">
      <c r="B9" s="134" t="s">
        <v>116</v>
      </c>
      <c r="C9" s="140" t="s">
        <v>348</v>
      </c>
      <c r="D9" s="119">
        <v>130000</v>
      </c>
      <c r="E9" s="119">
        <v>-90696.52</v>
      </c>
      <c r="F9" s="119">
        <v>0</v>
      </c>
    </row>
    <row r="10" spans="2:6" ht="97.5" customHeight="1">
      <c r="B10" s="250" t="s">
        <v>349</v>
      </c>
      <c r="C10" s="250" t="s">
        <v>350</v>
      </c>
      <c r="D10" s="250">
        <v>120000</v>
      </c>
      <c r="E10" s="250">
        <v>5963.54</v>
      </c>
      <c r="F10" s="252">
        <v>5</v>
      </c>
    </row>
    <row r="11" spans="2:6" ht="15.75">
      <c r="B11" s="254"/>
      <c r="C11" s="254"/>
      <c r="D11" s="254"/>
      <c r="E11" s="254"/>
      <c r="F11" s="255"/>
    </row>
    <row r="12" spans="2:6" ht="15.75">
      <c r="B12" s="254"/>
      <c r="C12" s="254"/>
      <c r="D12" s="254"/>
      <c r="E12" s="254"/>
      <c r="F12" s="255"/>
    </row>
    <row r="13" spans="2:6" ht="15.75">
      <c r="B13" s="254"/>
      <c r="C13" s="254"/>
      <c r="D13" s="254"/>
      <c r="E13" s="254"/>
      <c r="F13" s="255"/>
    </row>
    <row r="14" spans="2:6" ht="16.5" thickBot="1">
      <c r="B14" s="251"/>
      <c r="C14" s="251"/>
      <c r="D14" s="251"/>
      <c r="E14" s="251"/>
      <c r="F14" s="253"/>
    </row>
    <row r="15" spans="2:6" ht="186.75" customHeight="1" thickBot="1">
      <c r="B15" s="134" t="s">
        <v>1</v>
      </c>
      <c r="C15" s="140" t="s">
        <v>351</v>
      </c>
      <c r="D15" s="144">
        <v>141112</v>
      </c>
      <c r="E15" s="140">
        <v>159573.941</v>
      </c>
      <c r="F15" s="119">
        <v>113.1</v>
      </c>
    </row>
    <row r="16" spans="2:6" ht="226.5" customHeight="1" thickBot="1">
      <c r="B16" s="134" t="s">
        <v>78</v>
      </c>
      <c r="C16" s="140" t="s">
        <v>352</v>
      </c>
      <c r="D16" s="140">
        <v>2279.57</v>
      </c>
      <c r="E16" s="140">
        <v>2437.46</v>
      </c>
      <c r="F16" s="119">
        <v>106.9</v>
      </c>
    </row>
    <row r="17" spans="2:6" ht="183" customHeight="1" thickBot="1">
      <c r="B17" s="134" t="s">
        <v>79</v>
      </c>
      <c r="C17" s="140" t="s">
        <v>353</v>
      </c>
      <c r="D17" s="140">
        <v>323843.25</v>
      </c>
      <c r="E17" s="140">
        <v>328629.21</v>
      </c>
      <c r="F17" s="119">
        <v>101.5</v>
      </c>
    </row>
    <row r="18" spans="2:6" ht="189" customHeight="1" thickBot="1">
      <c r="B18" s="134" t="s">
        <v>80</v>
      </c>
      <c r="C18" s="140" t="s">
        <v>109</v>
      </c>
      <c r="D18" s="140">
        <v>-19644.81</v>
      </c>
      <c r="E18" s="140">
        <v>-23650.96</v>
      </c>
      <c r="F18" s="119">
        <v>-120.4</v>
      </c>
    </row>
    <row r="19" spans="2:6" ht="48" thickBot="1">
      <c r="B19" s="134" t="s">
        <v>354</v>
      </c>
      <c r="C19" s="140" t="s">
        <v>120</v>
      </c>
      <c r="D19" s="119">
        <v>175600</v>
      </c>
      <c r="E19" s="119">
        <v>140614.78</v>
      </c>
      <c r="F19" s="140">
        <v>80.1</v>
      </c>
    </row>
    <row r="20" spans="2:6" ht="133.5" customHeight="1" thickBot="1">
      <c r="B20" s="134" t="s">
        <v>171</v>
      </c>
      <c r="C20" s="140" t="s">
        <v>355</v>
      </c>
      <c r="D20" s="119">
        <v>85000</v>
      </c>
      <c r="E20" s="119">
        <v>191848.94</v>
      </c>
      <c r="F20" s="119">
        <v>225.7</v>
      </c>
    </row>
    <row r="21" spans="2:6" ht="99.75" customHeight="1" thickBot="1">
      <c r="B21" s="134" t="s">
        <v>172</v>
      </c>
      <c r="C21" s="145" t="s">
        <v>175</v>
      </c>
      <c r="D21" s="119">
        <v>1455133</v>
      </c>
      <c r="E21" s="119">
        <v>949063.55</v>
      </c>
      <c r="F21" s="140">
        <v>65.2</v>
      </c>
    </row>
    <row r="22" spans="2:6" ht="105.75" customHeight="1" thickBot="1">
      <c r="B22" s="134" t="s">
        <v>174</v>
      </c>
      <c r="C22" s="145" t="s">
        <v>356</v>
      </c>
      <c r="D22" s="119">
        <v>600000</v>
      </c>
      <c r="E22" s="140">
        <v>1424442.23</v>
      </c>
      <c r="F22" s="140">
        <v>237.4</v>
      </c>
    </row>
    <row r="23" spans="2:6" ht="179.25" customHeight="1" thickBot="1">
      <c r="B23" s="146">
        <v>9.081080402001E+19</v>
      </c>
      <c r="C23" s="140" t="s">
        <v>82</v>
      </c>
      <c r="D23" s="119">
        <v>34113.78</v>
      </c>
      <c r="E23" s="119">
        <v>18102.2</v>
      </c>
      <c r="F23" s="140">
        <v>53.1</v>
      </c>
    </row>
    <row r="24" spans="2:6" ht="159" customHeight="1" thickBot="1">
      <c r="B24" s="134" t="s">
        <v>357</v>
      </c>
      <c r="C24" s="140" t="s">
        <v>358</v>
      </c>
      <c r="D24" s="119">
        <v>886.22</v>
      </c>
      <c r="E24" s="119">
        <v>443.11</v>
      </c>
      <c r="F24" s="140">
        <v>50</v>
      </c>
    </row>
    <row r="25" spans="2:6" ht="134.25" customHeight="1" thickBot="1">
      <c r="B25" s="134" t="s">
        <v>152</v>
      </c>
      <c r="C25" s="140" t="s">
        <v>359</v>
      </c>
      <c r="D25" s="119">
        <v>90000</v>
      </c>
      <c r="E25" s="119">
        <v>85677.5</v>
      </c>
      <c r="F25" s="140">
        <v>95.2</v>
      </c>
    </row>
    <row r="26" spans="2:6" ht="109.5" customHeight="1" thickBot="1">
      <c r="B26" s="134" t="s">
        <v>151</v>
      </c>
      <c r="C26" s="140" t="s">
        <v>162</v>
      </c>
      <c r="D26" s="119">
        <v>12000</v>
      </c>
      <c r="E26" s="119">
        <v>11000</v>
      </c>
      <c r="F26" s="140">
        <v>91.7</v>
      </c>
    </row>
    <row r="27" spans="2:6" ht="199.5" customHeight="1" thickBot="1">
      <c r="B27" s="134" t="s">
        <v>299</v>
      </c>
      <c r="C27" s="140" t="s">
        <v>360</v>
      </c>
      <c r="D27" s="119">
        <v>49900</v>
      </c>
      <c r="E27" s="119">
        <v>49900</v>
      </c>
      <c r="F27" s="140">
        <v>100</v>
      </c>
    </row>
    <row r="28" spans="2:6" ht="120" customHeight="1">
      <c r="B28" s="250" t="s">
        <v>361</v>
      </c>
      <c r="C28" s="250" t="s">
        <v>362</v>
      </c>
      <c r="D28" s="252">
        <v>396100</v>
      </c>
      <c r="E28" s="252">
        <v>396100</v>
      </c>
      <c r="F28" s="250">
        <v>100</v>
      </c>
    </row>
    <row r="29" spans="2:6" ht="16.5" thickBot="1">
      <c r="B29" s="251"/>
      <c r="C29" s="251"/>
      <c r="D29" s="253"/>
      <c r="E29" s="253"/>
      <c r="F29" s="251"/>
    </row>
    <row r="30" spans="2:6" ht="113.25" customHeight="1" thickBot="1">
      <c r="B30" s="134" t="s">
        <v>363</v>
      </c>
      <c r="C30" s="140" t="s">
        <v>364</v>
      </c>
      <c r="D30" s="119">
        <v>2947000</v>
      </c>
      <c r="E30" s="119">
        <v>2947000</v>
      </c>
      <c r="F30" s="140">
        <v>100</v>
      </c>
    </row>
    <row r="31" spans="2:6" ht="73.5" customHeight="1" thickBot="1">
      <c r="B31" s="134" t="s">
        <v>365</v>
      </c>
      <c r="C31" s="140" t="s">
        <v>366</v>
      </c>
      <c r="D31" s="119"/>
      <c r="E31" s="119">
        <v>9008.99</v>
      </c>
      <c r="F31" s="140"/>
    </row>
    <row r="32" spans="2:6" ht="79.5" customHeight="1" thickBot="1">
      <c r="B32" s="134" t="s">
        <v>154</v>
      </c>
      <c r="C32" s="140" t="s">
        <v>367</v>
      </c>
      <c r="D32" s="119">
        <v>9338400</v>
      </c>
      <c r="E32" s="119">
        <v>9338400</v>
      </c>
      <c r="F32" s="140">
        <v>100</v>
      </c>
    </row>
    <row r="33" spans="2:6" ht="78" customHeight="1" thickBot="1">
      <c r="B33" s="134" t="s">
        <v>368</v>
      </c>
      <c r="C33" s="140" t="s">
        <v>369</v>
      </c>
      <c r="D33" s="119">
        <v>109141</v>
      </c>
      <c r="E33" s="119">
        <v>109141</v>
      </c>
      <c r="F33" s="140">
        <v>100</v>
      </c>
    </row>
    <row r="34" spans="2:6" ht="48.75" customHeight="1" thickBot="1">
      <c r="B34" s="134" t="s">
        <v>158</v>
      </c>
      <c r="C34" s="140" t="s">
        <v>370</v>
      </c>
      <c r="D34" s="119">
        <v>81930</v>
      </c>
      <c r="E34" s="119">
        <v>81930</v>
      </c>
      <c r="F34" s="140">
        <v>100</v>
      </c>
    </row>
    <row r="35" spans="2:6" ht="111" thickBot="1">
      <c r="B35" s="147" t="s">
        <v>157</v>
      </c>
      <c r="C35" s="140" t="s">
        <v>371</v>
      </c>
      <c r="D35" s="119">
        <v>1980</v>
      </c>
      <c r="E35" s="119">
        <v>1980</v>
      </c>
      <c r="F35" s="140">
        <v>100</v>
      </c>
    </row>
    <row r="36" spans="2:6" ht="102" customHeight="1" thickBot="1">
      <c r="B36" s="134" t="s">
        <v>155</v>
      </c>
      <c r="C36" s="140" t="s">
        <v>372</v>
      </c>
      <c r="D36" s="119">
        <v>151600</v>
      </c>
      <c r="E36" s="119">
        <v>151600</v>
      </c>
      <c r="F36" s="140">
        <v>100</v>
      </c>
    </row>
    <row r="37" spans="2:6" ht="162.75" customHeight="1" thickBot="1">
      <c r="B37" s="134" t="s">
        <v>373</v>
      </c>
      <c r="C37" s="140" t="s">
        <v>374</v>
      </c>
      <c r="D37" s="119">
        <v>1100000</v>
      </c>
      <c r="E37" s="119">
        <v>1100000</v>
      </c>
      <c r="F37" s="140">
        <v>100</v>
      </c>
    </row>
    <row r="38" spans="2:6" ht="16.5" thickBot="1">
      <c r="B38" s="134" t="s">
        <v>375</v>
      </c>
      <c r="C38" s="140"/>
      <c r="D38" s="119">
        <v>21196712.52</v>
      </c>
      <c r="E38" s="119">
        <v>22520504.95</v>
      </c>
      <c r="F38" s="140">
        <v>106.2</v>
      </c>
    </row>
    <row r="39" ht="15.75">
      <c r="B39" s="130" t="s">
        <v>376</v>
      </c>
    </row>
  </sheetData>
  <sheetProtection/>
  <mergeCells count="15">
    <mergeCell ref="B10:B14"/>
    <mergeCell ref="C10:C14"/>
    <mergeCell ref="D10:D14"/>
    <mergeCell ref="E10:E14"/>
    <mergeCell ref="F10:F14"/>
    <mergeCell ref="D1:F2"/>
    <mergeCell ref="B28:B29"/>
    <mergeCell ref="C28:C29"/>
    <mergeCell ref="D28:D29"/>
    <mergeCell ref="E28:E29"/>
    <mergeCell ref="F28:F29"/>
    <mergeCell ref="B3:F4"/>
    <mergeCell ref="B6:B7"/>
    <mergeCell ref="C6:C7"/>
    <mergeCell ref="D6:D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C1">
      <selection activeCell="D2" sqref="D2:H3"/>
    </sheetView>
  </sheetViews>
  <sheetFormatPr defaultColWidth="9.00390625" defaultRowHeight="15.75"/>
  <cols>
    <col min="1" max="1" width="39.25390625" style="0" customWidth="1"/>
    <col min="2" max="2" width="45.125" style="0" customWidth="1"/>
    <col min="3" max="3" width="4.375" style="0" customWidth="1"/>
    <col min="4" max="4" width="17.25390625" style="0" customWidth="1"/>
    <col min="5" max="5" width="21.125" style="0" customWidth="1"/>
    <col min="6" max="6" width="15.375" style="0" customWidth="1"/>
    <col min="7" max="7" width="16.375" style="0" customWidth="1"/>
    <col min="8" max="8" width="10.00390625" style="0" customWidth="1"/>
  </cols>
  <sheetData>
    <row r="1" spans="7:8" ht="79.5" customHeight="1">
      <c r="G1" s="249" t="s">
        <v>340</v>
      </c>
      <c r="H1" s="249"/>
    </row>
    <row r="2" spans="4:8" ht="34.5" customHeight="1">
      <c r="D2" s="249" t="s">
        <v>492</v>
      </c>
      <c r="E2" s="249"/>
      <c r="F2" s="249"/>
      <c r="G2" s="249"/>
      <c r="H2" s="249"/>
    </row>
    <row r="3" spans="4:8" ht="25.5" customHeight="1">
      <c r="D3" s="249"/>
      <c r="E3" s="249"/>
      <c r="F3" s="249"/>
      <c r="G3" s="249"/>
      <c r="H3" s="249"/>
    </row>
    <row r="4" ht="16.5" thickBot="1">
      <c r="D4" s="130"/>
    </row>
    <row r="5" spans="4:8" ht="31.5" customHeight="1">
      <c r="D5" s="132" t="s">
        <v>84</v>
      </c>
      <c r="E5" s="252" t="s">
        <v>313</v>
      </c>
      <c r="F5" s="136" t="s">
        <v>314</v>
      </c>
      <c r="G5" s="136" t="s">
        <v>317</v>
      </c>
      <c r="H5" s="136" t="s">
        <v>320</v>
      </c>
    </row>
    <row r="6" spans="4:8" ht="33.75" customHeight="1">
      <c r="D6" s="133" t="s">
        <v>309</v>
      </c>
      <c r="E6" s="255"/>
      <c r="F6" s="137" t="s">
        <v>315</v>
      </c>
      <c r="G6" s="137" t="s">
        <v>318</v>
      </c>
      <c r="H6" s="137" t="s">
        <v>321</v>
      </c>
    </row>
    <row r="7" spans="4:8" ht="15.75">
      <c r="D7" s="133" t="s">
        <v>310</v>
      </c>
      <c r="E7" s="255"/>
      <c r="F7" s="137" t="s">
        <v>316</v>
      </c>
      <c r="G7" s="137" t="s">
        <v>319</v>
      </c>
      <c r="H7" s="137" t="s">
        <v>322</v>
      </c>
    </row>
    <row r="8" spans="4:8" ht="15.75">
      <c r="D8" s="133" t="s">
        <v>311</v>
      </c>
      <c r="E8" s="255"/>
      <c r="F8" s="138"/>
      <c r="G8" s="138"/>
      <c r="H8" s="138"/>
    </row>
    <row r="9" spans="4:8" ht="16.5" thickBot="1">
      <c r="D9" s="134" t="s">
        <v>312</v>
      </c>
      <c r="E9" s="253"/>
      <c r="F9" s="139"/>
      <c r="G9" s="139"/>
      <c r="H9" s="139"/>
    </row>
    <row r="10" spans="4:8" ht="109.5" customHeight="1">
      <c r="D10" s="250">
        <v>102</v>
      </c>
      <c r="E10" s="250" t="s">
        <v>323</v>
      </c>
      <c r="F10" s="250">
        <v>913790</v>
      </c>
      <c r="G10" s="250">
        <v>913686.31</v>
      </c>
      <c r="H10" s="250">
        <v>99.9</v>
      </c>
    </row>
    <row r="11" spans="4:8" ht="16.5" hidden="1" thickBot="1">
      <c r="D11" s="251"/>
      <c r="E11" s="251"/>
      <c r="F11" s="251"/>
      <c r="G11" s="251"/>
      <c r="H11" s="251"/>
    </row>
    <row r="12" spans="4:8" ht="173.25" customHeight="1" thickBot="1">
      <c r="D12" s="134">
        <v>104</v>
      </c>
      <c r="E12" s="140" t="s">
        <v>324</v>
      </c>
      <c r="F12" s="140">
        <v>4180187.12</v>
      </c>
      <c r="G12" s="140">
        <v>4163252.78</v>
      </c>
      <c r="H12" s="140">
        <v>99.6</v>
      </c>
    </row>
    <row r="13" spans="4:8" ht="131.25" customHeight="1" thickBot="1">
      <c r="D13" s="134">
        <v>105</v>
      </c>
      <c r="E13" s="140" t="s">
        <v>325</v>
      </c>
      <c r="F13" s="140">
        <v>1241.4</v>
      </c>
      <c r="G13" s="140">
        <v>1241.4</v>
      </c>
      <c r="H13" s="140">
        <v>100</v>
      </c>
    </row>
    <row r="14" spans="4:8" ht="48" thickBot="1">
      <c r="D14" s="134">
        <v>113</v>
      </c>
      <c r="E14" s="140" t="s">
        <v>326</v>
      </c>
      <c r="F14" s="140">
        <v>733100</v>
      </c>
      <c r="G14" s="140">
        <v>595863.4</v>
      </c>
      <c r="H14" s="140">
        <v>81.3</v>
      </c>
    </row>
    <row r="15" spans="4:8" ht="48" thickBot="1">
      <c r="D15" s="134">
        <v>203</v>
      </c>
      <c r="E15" s="140" t="s">
        <v>327</v>
      </c>
      <c r="F15" s="140">
        <v>151600</v>
      </c>
      <c r="G15" s="140">
        <v>151600</v>
      </c>
      <c r="H15" s="140">
        <v>100</v>
      </c>
    </row>
    <row r="16" spans="4:8" ht="63.75" thickBot="1">
      <c r="D16" s="134">
        <v>309</v>
      </c>
      <c r="E16" s="140" t="s">
        <v>328</v>
      </c>
      <c r="F16" s="140">
        <v>29000</v>
      </c>
      <c r="G16" s="140">
        <v>28803.6</v>
      </c>
      <c r="H16" s="140">
        <v>99.3</v>
      </c>
    </row>
    <row r="17" spans="4:8" ht="48" thickBot="1">
      <c r="D17" s="134">
        <v>310</v>
      </c>
      <c r="E17" s="140" t="s">
        <v>329</v>
      </c>
      <c r="F17" s="140">
        <v>303677.11</v>
      </c>
      <c r="G17" s="140">
        <v>283963.42</v>
      </c>
      <c r="H17" s="140">
        <v>93.5</v>
      </c>
    </row>
    <row r="18" spans="4:8" ht="16.5" thickBot="1">
      <c r="D18" s="134">
        <v>409</v>
      </c>
      <c r="E18" s="140" t="s">
        <v>330</v>
      </c>
      <c r="F18" s="140" t="s">
        <v>331</v>
      </c>
      <c r="G18" s="140" t="s">
        <v>332</v>
      </c>
      <c r="H18" s="140">
        <v>54.1</v>
      </c>
    </row>
    <row r="19" spans="4:8" ht="16.5" thickBot="1">
      <c r="D19" s="134">
        <v>501</v>
      </c>
      <c r="E19" s="140" t="s">
        <v>333</v>
      </c>
      <c r="F19" s="140">
        <v>2347356</v>
      </c>
      <c r="G19" s="140">
        <v>1684739.09</v>
      </c>
      <c r="H19" s="140">
        <v>71.8</v>
      </c>
    </row>
    <row r="20" spans="4:8" ht="32.25" thickBot="1">
      <c r="D20" s="134">
        <v>502</v>
      </c>
      <c r="E20" s="140" t="s">
        <v>334</v>
      </c>
      <c r="F20" s="140">
        <v>1038000</v>
      </c>
      <c r="G20" s="140">
        <v>286789.37</v>
      </c>
      <c r="H20" s="140">
        <v>27.6</v>
      </c>
    </row>
    <row r="21" spans="4:8" ht="16.5" thickBot="1">
      <c r="D21" s="134">
        <v>503</v>
      </c>
      <c r="E21" s="140" t="s">
        <v>335</v>
      </c>
      <c r="F21" s="140">
        <v>3157381.63</v>
      </c>
      <c r="G21" s="140">
        <v>2083553.15</v>
      </c>
      <c r="H21" s="140">
        <v>66</v>
      </c>
    </row>
    <row r="22" spans="4:8" ht="16.5" thickBot="1">
      <c r="D22" s="134">
        <v>801</v>
      </c>
      <c r="E22" s="140" t="s">
        <v>336</v>
      </c>
      <c r="F22" s="140">
        <v>5681299</v>
      </c>
      <c r="G22" s="140">
        <v>5115521.84</v>
      </c>
      <c r="H22" s="140">
        <v>90</v>
      </c>
    </row>
    <row r="23" spans="4:8" ht="32.25" thickBot="1">
      <c r="D23" s="134">
        <v>1001</v>
      </c>
      <c r="E23" s="140" t="s">
        <v>337</v>
      </c>
      <c r="F23" s="140">
        <v>36800</v>
      </c>
      <c r="G23" s="140">
        <v>36720</v>
      </c>
      <c r="H23" s="140">
        <v>99.8</v>
      </c>
    </row>
    <row r="24" spans="4:8" ht="32.25" thickBot="1">
      <c r="D24" s="134">
        <v>1004</v>
      </c>
      <c r="E24" s="140" t="s">
        <v>338</v>
      </c>
      <c r="F24" s="140">
        <v>1100000</v>
      </c>
      <c r="G24" s="140">
        <v>1100000</v>
      </c>
      <c r="H24" s="140">
        <v>100</v>
      </c>
    </row>
    <row r="25" spans="4:8" ht="16.5" thickBot="1">
      <c r="D25" s="134" t="s">
        <v>339</v>
      </c>
      <c r="E25" s="140"/>
      <c r="F25" s="140">
        <v>21981194.15</v>
      </c>
      <c r="G25" s="140">
        <v>17693365.93</v>
      </c>
      <c r="H25" s="140">
        <v>80.5</v>
      </c>
    </row>
    <row r="26" ht="15.75">
      <c r="D26" s="130"/>
    </row>
    <row r="27" ht="15.75">
      <c r="D27" s="130"/>
    </row>
    <row r="28" ht="15.75">
      <c r="D28" s="130"/>
    </row>
    <row r="29" ht="15.75">
      <c r="D29" s="130"/>
    </row>
    <row r="30" ht="15.75">
      <c r="D30" s="130"/>
    </row>
    <row r="41" spans="1:2" ht="15.75">
      <c r="A41" s="1"/>
      <c r="B41" s="1"/>
    </row>
    <row r="42" spans="1:2" ht="15.75">
      <c r="A42" s="1"/>
      <c r="B42" s="1"/>
    </row>
    <row r="43" spans="1:2" ht="15.75">
      <c r="A43" s="1"/>
      <c r="B43" s="1"/>
    </row>
    <row r="44" spans="1:2" ht="15.75">
      <c r="A44" s="1"/>
      <c r="B44" s="1"/>
    </row>
    <row r="45" ht="15.75">
      <c r="A45" s="11"/>
    </row>
    <row r="46" spans="1:2" ht="15.75">
      <c r="A46" s="256"/>
      <c r="B46" s="256"/>
    </row>
  </sheetData>
  <sheetProtection/>
  <mergeCells count="9">
    <mergeCell ref="A46:B46"/>
    <mergeCell ref="D2:H3"/>
    <mergeCell ref="G1:H1"/>
    <mergeCell ref="E5:E9"/>
    <mergeCell ref="D10:D11"/>
    <mergeCell ref="E10:E11"/>
    <mergeCell ref="F10:F11"/>
    <mergeCell ref="G10:G11"/>
    <mergeCell ref="H10:H1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46"/>
  <sheetViews>
    <sheetView zoomScalePageLayoutView="0" workbookViewId="0" topLeftCell="B1">
      <selection activeCell="F1" sqref="F1:I4"/>
    </sheetView>
  </sheetViews>
  <sheetFormatPr defaultColWidth="9.00390625" defaultRowHeight="15.75"/>
  <cols>
    <col min="1" max="1" width="4.00390625" style="0" customWidth="1"/>
    <col min="2" max="2" width="25.75390625" style="0" customWidth="1"/>
    <col min="3" max="3" width="6.00390625" style="0" customWidth="1"/>
    <col min="4" max="4" width="13.625" style="0" customWidth="1"/>
  </cols>
  <sheetData>
    <row r="1" spans="6:9" ht="15.75">
      <c r="F1" s="249" t="s">
        <v>493</v>
      </c>
      <c r="G1" s="249"/>
      <c r="H1" s="249"/>
      <c r="I1" s="249"/>
    </row>
    <row r="2" spans="6:9" ht="15.75">
      <c r="F2" s="249"/>
      <c r="G2" s="249"/>
      <c r="H2" s="249"/>
      <c r="I2" s="249"/>
    </row>
    <row r="3" spans="6:9" ht="15.75">
      <c r="F3" s="249"/>
      <c r="G3" s="249"/>
      <c r="H3" s="249"/>
      <c r="I3" s="249"/>
    </row>
    <row r="4" spans="6:9" ht="15.75">
      <c r="F4" s="249"/>
      <c r="G4" s="249"/>
      <c r="H4" s="249"/>
      <c r="I4" s="249"/>
    </row>
    <row r="5" spans="2:9" ht="41.25" customHeight="1">
      <c r="B5" s="288" t="s">
        <v>487</v>
      </c>
      <c r="C5" s="289"/>
      <c r="D5" s="289"/>
      <c r="E5" s="289"/>
      <c r="F5" s="289"/>
      <c r="G5" s="289"/>
      <c r="H5" s="289"/>
      <c r="I5" s="289"/>
    </row>
    <row r="6" ht="27" customHeight="1" thickBot="1">
      <c r="B6" s="148"/>
    </row>
    <row r="7" spans="2:10" ht="15.75">
      <c r="B7" s="252" t="s">
        <v>378</v>
      </c>
      <c r="C7" s="252" t="s">
        <v>83</v>
      </c>
      <c r="D7" s="252" t="s">
        <v>379</v>
      </c>
      <c r="E7" s="252" t="s">
        <v>115</v>
      </c>
      <c r="F7" s="135" t="s">
        <v>380</v>
      </c>
      <c r="G7" s="136" t="s">
        <v>383</v>
      </c>
      <c r="H7" s="135" t="s">
        <v>387</v>
      </c>
      <c r="I7" s="135" t="s">
        <v>320</v>
      </c>
      <c r="J7" s="257"/>
    </row>
    <row r="8" spans="2:10" ht="15.75">
      <c r="B8" s="255"/>
      <c r="C8" s="255"/>
      <c r="D8" s="255"/>
      <c r="E8" s="255"/>
      <c r="F8" s="143" t="s">
        <v>381</v>
      </c>
      <c r="G8" s="137" t="s">
        <v>384</v>
      </c>
      <c r="H8" s="143" t="s">
        <v>388</v>
      </c>
      <c r="I8" s="143" t="s">
        <v>390</v>
      </c>
      <c r="J8" s="257"/>
    </row>
    <row r="9" spans="2:10" ht="15.75">
      <c r="B9" s="255"/>
      <c r="C9" s="255"/>
      <c r="D9" s="255"/>
      <c r="E9" s="255"/>
      <c r="F9" s="143" t="s">
        <v>382</v>
      </c>
      <c r="G9" s="137" t="s">
        <v>385</v>
      </c>
      <c r="H9" s="143" t="s">
        <v>389</v>
      </c>
      <c r="I9" s="143" t="s">
        <v>391</v>
      </c>
      <c r="J9" s="257"/>
    </row>
    <row r="10" spans="2:10" ht="16.5" thickBot="1">
      <c r="B10" s="253"/>
      <c r="C10" s="253"/>
      <c r="D10" s="253"/>
      <c r="E10" s="253"/>
      <c r="F10" s="141"/>
      <c r="G10" s="140" t="s">
        <v>386</v>
      </c>
      <c r="H10" s="119" t="s">
        <v>386</v>
      </c>
      <c r="I10" s="119" t="s">
        <v>392</v>
      </c>
      <c r="J10" s="257"/>
    </row>
    <row r="11" spans="2:10" ht="16.5" thickBot="1">
      <c r="B11" s="142">
        <v>1</v>
      </c>
      <c r="C11" s="119">
        <v>2</v>
      </c>
      <c r="D11" s="119">
        <v>3</v>
      </c>
      <c r="E11" s="119">
        <v>4</v>
      </c>
      <c r="F11" s="119">
        <v>5</v>
      </c>
      <c r="G11" s="140"/>
      <c r="H11" s="119">
        <v>6</v>
      </c>
      <c r="I11" s="119"/>
      <c r="J11" s="131"/>
    </row>
    <row r="12" spans="2:10" ht="21.75" thickBot="1">
      <c r="B12" s="149" t="s">
        <v>149</v>
      </c>
      <c r="C12" s="150">
        <v>908</v>
      </c>
      <c r="D12" s="150"/>
      <c r="E12" s="151"/>
      <c r="F12" s="151"/>
      <c r="G12" s="152"/>
      <c r="H12" s="151"/>
      <c r="I12" s="151"/>
      <c r="J12" s="153"/>
    </row>
    <row r="13" spans="2:10" ht="16.5" thickBot="1">
      <c r="B13" s="149" t="s">
        <v>393</v>
      </c>
      <c r="C13" s="154"/>
      <c r="D13" s="150">
        <v>100</v>
      </c>
      <c r="E13" s="155"/>
      <c r="F13" s="155"/>
      <c r="G13" s="156">
        <v>5828318.52</v>
      </c>
      <c r="H13" s="150">
        <v>5674043.89</v>
      </c>
      <c r="I13" s="150">
        <v>97.4</v>
      </c>
      <c r="J13" s="153"/>
    </row>
    <row r="14" spans="2:10" ht="34.5" thickBot="1">
      <c r="B14" s="157" t="s">
        <v>394</v>
      </c>
      <c r="C14" s="158"/>
      <c r="D14" s="155">
        <v>102</v>
      </c>
      <c r="E14" s="155"/>
      <c r="F14" s="155"/>
      <c r="G14" s="159">
        <v>913790</v>
      </c>
      <c r="H14" s="155">
        <v>913686.31</v>
      </c>
      <c r="I14" s="155">
        <v>99.9</v>
      </c>
      <c r="J14" s="153"/>
    </row>
    <row r="15" spans="2:10" ht="23.25" thickBot="1">
      <c r="B15" s="157" t="s">
        <v>395</v>
      </c>
      <c r="C15" s="158"/>
      <c r="D15" s="155">
        <v>102</v>
      </c>
      <c r="E15" s="155">
        <v>710100360</v>
      </c>
      <c r="F15" s="155"/>
      <c r="G15" s="159">
        <v>913790</v>
      </c>
      <c r="H15" s="155">
        <v>913686.31</v>
      </c>
      <c r="I15" s="155">
        <v>99.9</v>
      </c>
      <c r="J15" s="153"/>
    </row>
    <row r="16" spans="2:10" ht="23.25" thickBot="1">
      <c r="B16" s="157" t="s">
        <v>396</v>
      </c>
      <c r="C16" s="154"/>
      <c r="D16" s="155">
        <v>102</v>
      </c>
      <c r="E16" s="155">
        <v>710100360</v>
      </c>
      <c r="F16" s="155">
        <v>121</v>
      </c>
      <c r="G16" s="159">
        <v>701465</v>
      </c>
      <c r="H16" s="155">
        <v>701362.15</v>
      </c>
      <c r="I16" s="155">
        <v>99.9</v>
      </c>
      <c r="J16" s="153"/>
    </row>
    <row r="17" spans="2:10" ht="57" thickBot="1">
      <c r="B17" s="157" t="s">
        <v>397</v>
      </c>
      <c r="C17" s="154"/>
      <c r="D17" s="155">
        <v>102</v>
      </c>
      <c r="E17" s="155">
        <v>710100360</v>
      </c>
      <c r="F17" s="155">
        <v>129</v>
      </c>
      <c r="G17" s="159">
        <v>212325</v>
      </c>
      <c r="H17" s="155">
        <v>212324.16</v>
      </c>
      <c r="I17" s="155">
        <v>99.9</v>
      </c>
      <c r="J17" s="153"/>
    </row>
    <row r="18" spans="2:10" ht="63.75" thickBot="1">
      <c r="B18" s="160" t="s">
        <v>398</v>
      </c>
      <c r="C18" s="161">
        <v>908</v>
      </c>
      <c r="D18" s="161">
        <v>104</v>
      </c>
      <c r="E18" s="161"/>
      <c r="F18" s="161"/>
      <c r="G18" s="162">
        <v>4180187.12</v>
      </c>
      <c r="H18" s="161">
        <v>4193252.78</v>
      </c>
      <c r="I18" s="161">
        <v>99.6</v>
      </c>
      <c r="J18" s="153"/>
    </row>
    <row r="19" spans="2:10" ht="15.75">
      <c r="B19" s="258" t="s">
        <v>399</v>
      </c>
      <c r="C19" s="260">
        <v>908</v>
      </c>
      <c r="D19" s="260">
        <v>104</v>
      </c>
      <c r="E19" s="260">
        <v>710100240</v>
      </c>
      <c r="F19" s="260"/>
      <c r="G19" s="262">
        <v>4180187.12</v>
      </c>
      <c r="H19" s="164"/>
      <c r="I19" s="163"/>
      <c r="J19" s="264"/>
    </row>
    <row r="20" spans="2:10" ht="16.5" thickBot="1">
      <c r="B20" s="259"/>
      <c r="C20" s="261"/>
      <c r="D20" s="261"/>
      <c r="E20" s="261"/>
      <c r="F20" s="261"/>
      <c r="G20" s="263"/>
      <c r="H20" s="159">
        <v>4193252.78</v>
      </c>
      <c r="I20" s="155">
        <v>99.6</v>
      </c>
      <c r="J20" s="264"/>
    </row>
    <row r="21" spans="2:10" ht="23.25" thickBot="1">
      <c r="B21" s="157" t="s">
        <v>396</v>
      </c>
      <c r="C21" s="155">
        <v>908</v>
      </c>
      <c r="D21" s="155">
        <v>104</v>
      </c>
      <c r="E21" s="155">
        <v>710100240</v>
      </c>
      <c r="F21" s="155">
        <v>121</v>
      </c>
      <c r="G21" s="159">
        <v>2854303</v>
      </c>
      <c r="H21" s="155">
        <v>2854259.23</v>
      </c>
      <c r="I21" s="155">
        <v>99.9</v>
      </c>
      <c r="J21" s="153"/>
    </row>
    <row r="22" spans="2:10" ht="45.75" thickBot="1">
      <c r="B22" s="157" t="s">
        <v>400</v>
      </c>
      <c r="C22" s="155">
        <v>908</v>
      </c>
      <c r="D22" s="155">
        <v>104</v>
      </c>
      <c r="E22" s="155">
        <v>710100240</v>
      </c>
      <c r="F22" s="155">
        <v>122</v>
      </c>
      <c r="G22" s="159">
        <v>20000</v>
      </c>
      <c r="H22" s="155">
        <v>14818</v>
      </c>
      <c r="I22" s="155">
        <v>74.1</v>
      </c>
      <c r="J22" s="153"/>
    </row>
    <row r="23" spans="2:10" ht="57" thickBot="1">
      <c r="B23" s="157" t="s">
        <v>401</v>
      </c>
      <c r="C23" s="155">
        <v>908</v>
      </c>
      <c r="D23" s="155">
        <v>104</v>
      </c>
      <c r="E23" s="155">
        <v>710100240</v>
      </c>
      <c r="F23" s="155">
        <v>129</v>
      </c>
      <c r="G23" s="159">
        <v>848194</v>
      </c>
      <c r="H23" s="155">
        <v>848193.64</v>
      </c>
      <c r="I23" s="155">
        <v>99.9</v>
      </c>
      <c r="J23" s="153"/>
    </row>
    <row r="24" spans="2:10" ht="34.5" thickBot="1">
      <c r="B24" s="157" t="s">
        <v>402</v>
      </c>
      <c r="C24" s="155">
        <v>908</v>
      </c>
      <c r="D24" s="155">
        <v>104</v>
      </c>
      <c r="E24" s="155">
        <v>710100240</v>
      </c>
      <c r="F24" s="155">
        <v>244</v>
      </c>
      <c r="G24" s="159">
        <v>451082.12</v>
      </c>
      <c r="H24" s="155">
        <v>440264.68</v>
      </c>
      <c r="I24" s="155">
        <v>97.6</v>
      </c>
      <c r="J24" s="153"/>
    </row>
    <row r="25" spans="2:10" ht="16.5" thickBot="1">
      <c r="B25" s="157" t="s">
        <v>403</v>
      </c>
      <c r="C25" s="155">
        <v>908</v>
      </c>
      <c r="D25" s="155">
        <v>104</v>
      </c>
      <c r="E25" s="155">
        <v>710100240</v>
      </c>
      <c r="F25" s="155">
        <v>852</v>
      </c>
      <c r="G25" s="159">
        <v>3000</v>
      </c>
      <c r="H25" s="155">
        <v>2110</v>
      </c>
      <c r="I25" s="155">
        <v>70.3</v>
      </c>
      <c r="J25" s="153"/>
    </row>
    <row r="26" spans="2:10" ht="16.5" thickBot="1">
      <c r="B26" s="157" t="s">
        <v>404</v>
      </c>
      <c r="C26" s="155">
        <v>908</v>
      </c>
      <c r="D26" s="155">
        <v>104</v>
      </c>
      <c r="E26" s="155">
        <v>710100240</v>
      </c>
      <c r="F26" s="155">
        <v>853</v>
      </c>
      <c r="G26" s="159">
        <v>3608</v>
      </c>
      <c r="H26" s="155">
        <v>3607.23</v>
      </c>
      <c r="I26" s="155">
        <v>99.9</v>
      </c>
      <c r="J26" s="153"/>
    </row>
    <row r="27" spans="2:10" ht="16.5" thickBot="1">
      <c r="B27" s="160" t="s">
        <v>405</v>
      </c>
      <c r="C27" s="161">
        <v>908</v>
      </c>
      <c r="D27" s="161">
        <v>105</v>
      </c>
      <c r="E27" s="161"/>
      <c r="F27" s="161"/>
      <c r="G27" s="162">
        <v>1241.4</v>
      </c>
      <c r="H27" s="161">
        <v>1241.4</v>
      </c>
      <c r="I27" s="161">
        <v>100</v>
      </c>
      <c r="J27" s="153"/>
    </row>
    <row r="28" spans="2:10" ht="45.75" thickBot="1">
      <c r="B28" s="157" t="s">
        <v>406</v>
      </c>
      <c r="C28" s="155">
        <v>908</v>
      </c>
      <c r="D28" s="155">
        <v>105</v>
      </c>
      <c r="E28" s="155">
        <v>3590051200</v>
      </c>
      <c r="F28" s="155"/>
      <c r="G28" s="159">
        <v>1241.4</v>
      </c>
      <c r="H28" s="155">
        <v>1241.4</v>
      </c>
      <c r="I28" s="155">
        <v>100</v>
      </c>
      <c r="J28" s="153"/>
    </row>
    <row r="29" spans="2:10" ht="34.5" thickBot="1">
      <c r="B29" s="157" t="s">
        <v>407</v>
      </c>
      <c r="C29" s="155">
        <v>908</v>
      </c>
      <c r="D29" s="155">
        <v>105</v>
      </c>
      <c r="E29" s="155">
        <v>3590051200</v>
      </c>
      <c r="F29" s="155">
        <v>244</v>
      </c>
      <c r="G29" s="159">
        <v>2141.4</v>
      </c>
      <c r="H29" s="155">
        <v>1241.4</v>
      </c>
      <c r="I29" s="155">
        <v>100</v>
      </c>
      <c r="J29" s="153"/>
    </row>
    <row r="30" spans="2:10" ht="21.75" thickBot="1">
      <c r="B30" s="160" t="s">
        <v>408</v>
      </c>
      <c r="C30" s="165">
        <v>908</v>
      </c>
      <c r="D30" s="165">
        <v>113</v>
      </c>
      <c r="E30" s="165">
        <v>0</v>
      </c>
      <c r="F30" s="165"/>
      <c r="G30" s="166">
        <v>733100</v>
      </c>
      <c r="H30" s="165">
        <v>595863.4</v>
      </c>
      <c r="I30" s="165">
        <v>81.3</v>
      </c>
      <c r="J30" s="153"/>
    </row>
    <row r="31" spans="2:10" ht="45.75" thickBot="1">
      <c r="B31" s="167" t="s">
        <v>409</v>
      </c>
      <c r="C31" s="168">
        <v>908</v>
      </c>
      <c r="D31" s="168">
        <v>113</v>
      </c>
      <c r="E31" s="168">
        <v>410100090</v>
      </c>
      <c r="F31" s="168">
        <v>0</v>
      </c>
      <c r="G31" s="169">
        <v>220000</v>
      </c>
      <c r="H31" s="168">
        <v>147700.32</v>
      </c>
      <c r="I31" s="168">
        <v>67.1</v>
      </c>
      <c r="J31" s="153"/>
    </row>
    <row r="32" spans="2:10" ht="34.5" thickBot="1">
      <c r="B32" s="157" t="s">
        <v>410</v>
      </c>
      <c r="C32" s="155">
        <v>908</v>
      </c>
      <c r="D32" s="155">
        <v>113</v>
      </c>
      <c r="E32" s="155">
        <v>410100090</v>
      </c>
      <c r="F32" s="155" t="s">
        <v>411</v>
      </c>
      <c r="G32" s="159">
        <v>220000</v>
      </c>
      <c r="H32" s="155">
        <v>147700.32</v>
      </c>
      <c r="I32" s="155">
        <v>67.1</v>
      </c>
      <c r="J32" s="153"/>
    </row>
    <row r="33" spans="2:10" ht="23.25" thickBot="1">
      <c r="B33" s="170" t="s">
        <v>412</v>
      </c>
      <c r="C33" s="168">
        <v>908</v>
      </c>
      <c r="D33" s="168">
        <v>113</v>
      </c>
      <c r="E33" s="168">
        <v>410100230</v>
      </c>
      <c r="F33" s="168"/>
      <c r="G33" s="169">
        <v>60000</v>
      </c>
      <c r="H33" s="168">
        <v>60000</v>
      </c>
      <c r="I33" s="168">
        <v>100</v>
      </c>
      <c r="J33" s="264"/>
    </row>
    <row r="34" spans="2:10" ht="39" thickBot="1">
      <c r="B34" s="171" t="s">
        <v>413</v>
      </c>
      <c r="C34" s="159">
        <v>908</v>
      </c>
      <c r="D34" s="172">
        <v>113</v>
      </c>
      <c r="E34" s="172">
        <v>4101000230</v>
      </c>
      <c r="F34" s="172">
        <v>244</v>
      </c>
      <c r="G34" s="173">
        <v>60000</v>
      </c>
      <c r="H34" s="172">
        <v>60000</v>
      </c>
      <c r="I34" s="172">
        <v>100</v>
      </c>
      <c r="J34" s="264"/>
    </row>
    <row r="35" spans="2:10" ht="45.75" thickBot="1">
      <c r="B35" s="174" t="s">
        <v>414</v>
      </c>
      <c r="C35" s="168">
        <v>908</v>
      </c>
      <c r="D35" s="168">
        <v>113</v>
      </c>
      <c r="E35" s="168">
        <v>4101000370</v>
      </c>
      <c r="F35" s="175"/>
      <c r="G35" s="169">
        <v>167000</v>
      </c>
      <c r="H35" s="168">
        <v>166038</v>
      </c>
      <c r="I35" s="168">
        <v>99.4</v>
      </c>
      <c r="J35" s="264"/>
    </row>
    <row r="36" spans="2:10" ht="34.5" thickBot="1">
      <c r="B36" s="176" t="s">
        <v>413</v>
      </c>
      <c r="C36" s="155">
        <v>908</v>
      </c>
      <c r="D36" s="155">
        <v>113</v>
      </c>
      <c r="E36" s="155">
        <v>410100370</v>
      </c>
      <c r="F36" s="155">
        <v>244</v>
      </c>
      <c r="G36" s="159">
        <v>167000</v>
      </c>
      <c r="H36" s="155">
        <v>166038</v>
      </c>
      <c r="I36" s="155">
        <v>99.4</v>
      </c>
      <c r="J36" s="131"/>
    </row>
    <row r="37" spans="2:10" ht="57" thickBot="1">
      <c r="B37" s="177" t="s">
        <v>415</v>
      </c>
      <c r="C37" s="178">
        <v>908</v>
      </c>
      <c r="D37" s="178">
        <v>113</v>
      </c>
      <c r="E37" s="178">
        <v>710100260</v>
      </c>
      <c r="F37" s="178"/>
      <c r="G37" s="179">
        <v>60100</v>
      </c>
      <c r="H37" s="178">
        <v>26031.87</v>
      </c>
      <c r="I37" s="178">
        <v>43.3</v>
      </c>
      <c r="J37" s="153"/>
    </row>
    <row r="38" spans="2:10" ht="34.5" thickBot="1">
      <c r="B38" s="176" t="s">
        <v>416</v>
      </c>
      <c r="C38" s="155">
        <v>908</v>
      </c>
      <c r="D38" s="155">
        <v>113</v>
      </c>
      <c r="E38" s="155">
        <v>710100260</v>
      </c>
      <c r="F38" s="155">
        <v>244</v>
      </c>
      <c r="G38" s="159">
        <v>35000</v>
      </c>
      <c r="H38" s="155">
        <v>1000</v>
      </c>
      <c r="I38" s="155">
        <v>2.9</v>
      </c>
      <c r="J38" s="153"/>
    </row>
    <row r="39" spans="2:10" ht="124.5" thickBot="1">
      <c r="B39" s="176" t="s">
        <v>417</v>
      </c>
      <c r="C39" s="155">
        <v>908</v>
      </c>
      <c r="D39" s="155">
        <v>113</v>
      </c>
      <c r="E39" s="155">
        <v>710100260</v>
      </c>
      <c r="F39" s="155">
        <v>831</v>
      </c>
      <c r="G39" s="159">
        <v>25100</v>
      </c>
      <c r="H39" s="155">
        <v>25031.87</v>
      </c>
      <c r="I39" s="155">
        <v>99.7</v>
      </c>
      <c r="J39" s="153"/>
    </row>
    <row r="40" spans="2:10" ht="22.5">
      <c r="B40" s="180" t="s">
        <v>418</v>
      </c>
      <c r="C40" s="265">
        <v>908</v>
      </c>
      <c r="D40" s="265">
        <v>113</v>
      </c>
      <c r="E40" s="265">
        <v>710100270</v>
      </c>
      <c r="F40" s="267"/>
      <c r="G40" s="269">
        <v>24000</v>
      </c>
      <c r="H40" s="265">
        <v>6710</v>
      </c>
      <c r="I40" s="265">
        <v>28</v>
      </c>
      <c r="J40" s="264"/>
    </row>
    <row r="41" spans="2:10" ht="34.5" thickBot="1">
      <c r="B41" s="180" t="s">
        <v>419</v>
      </c>
      <c r="C41" s="266"/>
      <c r="D41" s="266"/>
      <c r="E41" s="266"/>
      <c r="F41" s="268"/>
      <c r="G41" s="270"/>
      <c r="H41" s="266"/>
      <c r="I41" s="266"/>
      <c r="J41" s="264"/>
    </row>
    <row r="42" spans="2:10" ht="34.5" thickBot="1">
      <c r="B42" s="181" t="s">
        <v>420</v>
      </c>
      <c r="C42" s="182">
        <v>908</v>
      </c>
      <c r="D42" s="182">
        <v>113</v>
      </c>
      <c r="E42" s="182">
        <v>710100270</v>
      </c>
      <c r="F42" s="182"/>
      <c r="G42" s="183">
        <v>24000</v>
      </c>
      <c r="H42" s="182">
        <v>6710</v>
      </c>
      <c r="I42" s="182">
        <v>28</v>
      </c>
      <c r="J42" s="153"/>
    </row>
    <row r="43" spans="2:10" ht="45.75" thickBot="1">
      <c r="B43" s="184" t="s">
        <v>421</v>
      </c>
      <c r="C43" s="185">
        <v>908</v>
      </c>
      <c r="D43" s="185">
        <v>113</v>
      </c>
      <c r="E43" s="185">
        <v>710100290</v>
      </c>
      <c r="F43" s="185"/>
      <c r="G43" s="186">
        <v>159000</v>
      </c>
      <c r="H43" s="185">
        <v>158033.21</v>
      </c>
      <c r="I43" s="185">
        <v>99.4</v>
      </c>
      <c r="J43" s="153"/>
    </row>
    <row r="44" spans="2:10" ht="34.5" thickBot="1">
      <c r="B44" s="181" t="s">
        <v>422</v>
      </c>
      <c r="C44" s="182">
        <v>908</v>
      </c>
      <c r="D44" s="182">
        <v>113</v>
      </c>
      <c r="E44" s="182">
        <v>710100290</v>
      </c>
      <c r="F44" s="182">
        <v>244</v>
      </c>
      <c r="G44" s="183">
        <v>159000</v>
      </c>
      <c r="H44" s="182">
        <v>158033.21</v>
      </c>
      <c r="I44" s="182">
        <v>99.4</v>
      </c>
      <c r="J44" s="153"/>
    </row>
    <row r="45" spans="2:10" ht="23.25" thickBot="1">
      <c r="B45" s="184" t="s">
        <v>423</v>
      </c>
      <c r="C45" s="185">
        <v>908</v>
      </c>
      <c r="D45" s="185">
        <v>113</v>
      </c>
      <c r="E45" s="185">
        <v>710100310</v>
      </c>
      <c r="F45" s="185"/>
      <c r="G45" s="186">
        <v>8000</v>
      </c>
      <c r="H45" s="185">
        <v>7050</v>
      </c>
      <c r="I45" s="185">
        <v>88.1</v>
      </c>
      <c r="J45" s="153"/>
    </row>
    <row r="46" spans="2:10" ht="16.5" thickBot="1">
      <c r="B46" s="181" t="s">
        <v>424</v>
      </c>
      <c r="C46" s="182">
        <v>908</v>
      </c>
      <c r="D46" s="182">
        <v>113</v>
      </c>
      <c r="E46" s="182">
        <v>710100310</v>
      </c>
      <c r="F46" s="182"/>
      <c r="G46" s="183">
        <v>8000</v>
      </c>
      <c r="H46" s="182">
        <v>7050</v>
      </c>
      <c r="I46" s="182">
        <v>88.1</v>
      </c>
      <c r="J46" s="153"/>
    </row>
    <row r="47" spans="2:10" ht="23.25" thickBot="1">
      <c r="B47" s="184" t="s">
        <v>425</v>
      </c>
      <c r="C47" s="185">
        <v>908</v>
      </c>
      <c r="D47" s="185">
        <v>113</v>
      </c>
      <c r="E47" s="185">
        <v>810100420</v>
      </c>
      <c r="F47" s="185"/>
      <c r="G47" s="186">
        <v>10000</v>
      </c>
      <c r="H47" s="185">
        <v>10000</v>
      </c>
      <c r="I47" s="185">
        <v>100</v>
      </c>
      <c r="J47" s="153"/>
    </row>
    <row r="48" spans="2:10" ht="34.5" thickBot="1">
      <c r="B48" s="181" t="s">
        <v>422</v>
      </c>
      <c r="C48" s="182">
        <v>908</v>
      </c>
      <c r="D48" s="182">
        <v>113</v>
      </c>
      <c r="E48" s="182">
        <v>810100240</v>
      </c>
      <c r="F48" s="182">
        <v>244</v>
      </c>
      <c r="G48" s="183">
        <v>10000</v>
      </c>
      <c r="H48" s="182">
        <v>10000</v>
      </c>
      <c r="I48" s="182">
        <v>100</v>
      </c>
      <c r="J48" s="153"/>
    </row>
    <row r="49" spans="2:10" ht="15.75">
      <c r="B49" s="271" t="s">
        <v>426</v>
      </c>
      <c r="C49" s="273">
        <v>908</v>
      </c>
      <c r="D49" s="273">
        <v>200</v>
      </c>
      <c r="E49" s="260"/>
      <c r="F49" s="260">
        <v>15160</v>
      </c>
      <c r="G49" s="275">
        <v>151600</v>
      </c>
      <c r="H49" s="273">
        <v>151600</v>
      </c>
      <c r="I49" s="273">
        <v>100</v>
      </c>
      <c r="J49" s="264"/>
    </row>
    <row r="50" spans="2:10" ht="16.5" thickBot="1">
      <c r="B50" s="272"/>
      <c r="C50" s="274"/>
      <c r="D50" s="274"/>
      <c r="E50" s="261"/>
      <c r="F50" s="261"/>
      <c r="G50" s="276"/>
      <c r="H50" s="274"/>
      <c r="I50" s="274"/>
      <c r="J50" s="264"/>
    </row>
    <row r="51" spans="2:10" ht="15.75">
      <c r="B51" s="277" t="s">
        <v>327</v>
      </c>
      <c r="C51" s="279">
        <v>908</v>
      </c>
      <c r="D51" s="279">
        <v>203</v>
      </c>
      <c r="E51" s="279"/>
      <c r="F51" s="279"/>
      <c r="G51" s="281">
        <v>151600</v>
      </c>
      <c r="H51" s="279">
        <v>151600</v>
      </c>
      <c r="I51" s="279">
        <v>100</v>
      </c>
      <c r="J51" s="283"/>
    </row>
    <row r="52" spans="2:10" ht="16.5" thickBot="1">
      <c r="B52" s="278"/>
      <c r="C52" s="280"/>
      <c r="D52" s="280"/>
      <c r="E52" s="280"/>
      <c r="F52" s="280"/>
      <c r="G52" s="282"/>
      <c r="H52" s="280"/>
      <c r="I52" s="280"/>
      <c r="J52" s="283"/>
    </row>
    <row r="53" spans="2:10" ht="28.5" customHeight="1">
      <c r="B53" s="284" t="s">
        <v>427</v>
      </c>
      <c r="C53" s="260">
        <v>908</v>
      </c>
      <c r="D53" s="260">
        <v>203</v>
      </c>
      <c r="E53" s="260">
        <v>3490051180</v>
      </c>
      <c r="F53" s="260"/>
      <c r="G53" s="262">
        <v>151600</v>
      </c>
      <c r="H53" s="260">
        <v>151600</v>
      </c>
      <c r="I53" s="260">
        <v>100</v>
      </c>
      <c r="J53" s="264"/>
    </row>
    <row r="54" spans="2:10" ht="16.5" thickBot="1">
      <c r="B54" s="285"/>
      <c r="C54" s="261"/>
      <c r="D54" s="261"/>
      <c r="E54" s="261"/>
      <c r="F54" s="261"/>
      <c r="G54" s="263"/>
      <c r="H54" s="261"/>
      <c r="I54" s="261"/>
      <c r="J54" s="264"/>
    </row>
    <row r="55" spans="2:10" ht="23.25" thickBot="1">
      <c r="B55" s="157" t="s">
        <v>396</v>
      </c>
      <c r="C55" s="155">
        <v>908</v>
      </c>
      <c r="D55" s="155">
        <v>203</v>
      </c>
      <c r="E55" s="155">
        <v>3490051180</v>
      </c>
      <c r="F55" s="155">
        <v>121</v>
      </c>
      <c r="G55" s="188">
        <v>113768.42</v>
      </c>
      <c r="H55" s="189">
        <v>113768.42</v>
      </c>
      <c r="I55" s="190">
        <v>100</v>
      </c>
      <c r="J55" s="153"/>
    </row>
    <row r="56" spans="2:10" ht="45.75" thickBot="1">
      <c r="B56" s="157" t="s">
        <v>400</v>
      </c>
      <c r="C56" s="155">
        <v>908</v>
      </c>
      <c r="D56" s="155">
        <v>203</v>
      </c>
      <c r="E56" s="155">
        <v>3490051180</v>
      </c>
      <c r="F56" s="155">
        <v>122</v>
      </c>
      <c r="G56" s="188">
        <v>1918</v>
      </c>
      <c r="H56" s="189">
        <v>1918</v>
      </c>
      <c r="I56" s="190">
        <v>100</v>
      </c>
      <c r="J56" s="153"/>
    </row>
    <row r="57" spans="2:10" ht="57" thickBot="1">
      <c r="B57" s="157" t="s">
        <v>397</v>
      </c>
      <c r="C57" s="155">
        <v>908</v>
      </c>
      <c r="D57" s="155">
        <v>203</v>
      </c>
      <c r="E57" s="155">
        <v>3490051180</v>
      </c>
      <c r="F57" s="155">
        <v>129</v>
      </c>
      <c r="G57" s="188">
        <v>34962.08</v>
      </c>
      <c r="H57" s="189">
        <v>34962.08</v>
      </c>
      <c r="I57" s="190">
        <v>100</v>
      </c>
      <c r="J57" s="153"/>
    </row>
    <row r="58" spans="2:10" ht="23.25" thickBot="1">
      <c r="B58" s="157" t="s">
        <v>428</v>
      </c>
      <c r="C58" s="155">
        <v>908</v>
      </c>
      <c r="D58" s="155">
        <v>203</v>
      </c>
      <c r="E58" s="155">
        <v>3490051180</v>
      </c>
      <c r="F58" s="155">
        <v>244</v>
      </c>
      <c r="G58" s="188">
        <v>951.5</v>
      </c>
      <c r="H58" s="189">
        <v>951.5</v>
      </c>
      <c r="I58" s="190">
        <v>100</v>
      </c>
      <c r="J58" s="153"/>
    </row>
    <row r="59" spans="2:10" ht="21.75" thickBot="1">
      <c r="B59" s="149" t="s">
        <v>328</v>
      </c>
      <c r="C59" s="150">
        <v>908</v>
      </c>
      <c r="D59" s="150">
        <v>300</v>
      </c>
      <c r="E59" s="155"/>
      <c r="F59" s="155"/>
      <c r="G59" s="191">
        <v>254000</v>
      </c>
      <c r="H59" s="192">
        <v>242300</v>
      </c>
      <c r="I59" s="193">
        <v>75.8</v>
      </c>
      <c r="J59" s="153"/>
    </row>
    <row r="60" spans="2:10" ht="28.5" customHeight="1">
      <c r="B60" s="277" t="s">
        <v>429</v>
      </c>
      <c r="C60" s="279">
        <v>908</v>
      </c>
      <c r="D60" s="279">
        <v>309</v>
      </c>
      <c r="E60" s="279"/>
      <c r="F60" s="279"/>
      <c r="G60" s="281">
        <v>29000</v>
      </c>
      <c r="H60" s="279">
        <v>28803.6</v>
      </c>
      <c r="I60" s="279">
        <v>99.3</v>
      </c>
      <c r="J60" s="264"/>
    </row>
    <row r="61" spans="2:10" ht="16.5" thickBot="1">
      <c r="B61" s="278"/>
      <c r="C61" s="280"/>
      <c r="D61" s="280"/>
      <c r="E61" s="280"/>
      <c r="F61" s="280"/>
      <c r="G61" s="282"/>
      <c r="H61" s="280"/>
      <c r="I61" s="280"/>
      <c r="J61" s="264"/>
    </row>
    <row r="62" spans="2:10" ht="45.75" thickBot="1">
      <c r="B62" s="157" t="s">
        <v>430</v>
      </c>
      <c r="C62" s="155">
        <v>908</v>
      </c>
      <c r="D62" s="155">
        <v>309</v>
      </c>
      <c r="E62" s="155">
        <v>110120010</v>
      </c>
      <c r="F62" s="155"/>
      <c r="G62" s="159">
        <v>29000</v>
      </c>
      <c r="H62" s="155">
        <v>28803.6</v>
      </c>
      <c r="I62" s="155">
        <v>99.3</v>
      </c>
      <c r="J62" s="153"/>
    </row>
    <row r="63" spans="2:10" ht="34.5" thickBot="1">
      <c r="B63" s="157" t="s">
        <v>407</v>
      </c>
      <c r="C63" s="155">
        <v>908</v>
      </c>
      <c r="D63" s="155">
        <v>309</v>
      </c>
      <c r="E63" s="155">
        <v>110120010</v>
      </c>
      <c r="F63" s="155">
        <v>244</v>
      </c>
      <c r="G63" s="159">
        <v>29000</v>
      </c>
      <c r="H63" s="155">
        <v>28803.6</v>
      </c>
      <c r="I63" s="155">
        <v>99.3</v>
      </c>
      <c r="J63" s="153"/>
    </row>
    <row r="64" spans="2:10" ht="16.5" thickBot="1">
      <c r="B64" s="160" t="s">
        <v>329</v>
      </c>
      <c r="C64" s="161">
        <v>908</v>
      </c>
      <c r="D64" s="161">
        <v>310</v>
      </c>
      <c r="E64" s="161">
        <v>0</v>
      </c>
      <c r="F64" s="161"/>
      <c r="G64" s="162">
        <v>303677.11</v>
      </c>
      <c r="H64" s="161">
        <v>283963.42</v>
      </c>
      <c r="I64" s="161">
        <v>93.5</v>
      </c>
      <c r="J64" s="153"/>
    </row>
    <row r="65" spans="2:10" ht="23.25" thickBot="1">
      <c r="B65" s="157" t="s">
        <v>431</v>
      </c>
      <c r="C65" s="155">
        <v>908</v>
      </c>
      <c r="D65" s="155">
        <v>310</v>
      </c>
      <c r="E65" s="155">
        <v>120100020</v>
      </c>
      <c r="F65" s="155"/>
      <c r="G65" s="159">
        <v>159677.11</v>
      </c>
      <c r="H65" s="155">
        <v>159650</v>
      </c>
      <c r="I65" s="155">
        <v>99.9</v>
      </c>
      <c r="J65" s="153"/>
    </row>
    <row r="66" spans="2:10" ht="34.5" thickBot="1">
      <c r="B66" s="157" t="s">
        <v>407</v>
      </c>
      <c r="C66" s="155">
        <v>908</v>
      </c>
      <c r="D66" s="155">
        <v>310</v>
      </c>
      <c r="E66" s="155">
        <v>120100020</v>
      </c>
      <c r="F66" s="155">
        <v>244</v>
      </c>
      <c r="G66" s="159">
        <v>159677.11</v>
      </c>
      <c r="H66" s="155">
        <v>159650</v>
      </c>
      <c r="I66" s="155">
        <v>99.9</v>
      </c>
      <c r="J66" s="153"/>
    </row>
    <row r="67" spans="2:10" ht="23.25" thickBot="1">
      <c r="B67" s="157" t="s">
        <v>428</v>
      </c>
      <c r="C67" s="155">
        <v>908</v>
      </c>
      <c r="D67" s="155">
        <v>310</v>
      </c>
      <c r="E67" s="155">
        <v>1201440010</v>
      </c>
      <c r="F67" s="155">
        <v>244</v>
      </c>
      <c r="G67" s="159">
        <v>100000</v>
      </c>
      <c r="H67" s="155">
        <v>97200</v>
      </c>
      <c r="I67" s="155">
        <v>9.2</v>
      </c>
      <c r="J67" s="153"/>
    </row>
    <row r="68" spans="2:10" ht="57" thickBot="1">
      <c r="B68" s="174" t="s">
        <v>432</v>
      </c>
      <c r="C68" s="168">
        <v>908</v>
      </c>
      <c r="D68" s="168">
        <v>310</v>
      </c>
      <c r="E68" s="168">
        <v>120160010</v>
      </c>
      <c r="F68" s="168"/>
      <c r="G68" s="169">
        <v>40000</v>
      </c>
      <c r="H68" s="168">
        <v>40000</v>
      </c>
      <c r="I68" s="168">
        <v>100</v>
      </c>
      <c r="J68" s="153"/>
    </row>
    <row r="69" spans="2:10" ht="45.75" thickBot="1">
      <c r="B69" s="157" t="s">
        <v>433</v>
      </c>
      <c r="C69" s="155">
        <v>908</v>
      </c>
      <c r="D69" s="155">
        <v>310</v>
      </c>
      <c r="E69" s="155">
        <v>120160010</v>
      </c>
      <c r="F69" s="155">
        <v>630</v>
      </c>
      <c r="G69" s="159">
        <v>40000</v>
      </c>
      <c r="H69" s="155">
        <v>40000</v>
      </c>
      <c r="I69" s="155">
        <v>100</v>
      </c>
      <c r="J69" s="153"/>
    </row>
    <row r="70" spans="2:10" ht="34.5" thickBot="1">
      <c r="B70" s="157" t="s">
        <v>434</v>
      </c>
      <c r="C70" s="155">
        <v>908</v>
      </c>
      <c r="D70" s="155">
        <v>310</v>
      </c>
      <c r="E70" s="155">
        <v>130100030</v>
      </c>
      <c r="F70" s="155"/>
      <c r="G70" s="159">
        <v>3000</v>
      </c>
      <c r="H70" s="155">
        <v>0</v>
      </c>
      <c r="I70" s="155">
        <v>0</v>
      </c>
      <c r="J70" s="153"/>
    </row>
    <row r="71" spans="2:10" ht="34.5" thickBot="1">
      <c r="B71" s="157" t="s">
        <v>435</v>
      </c>
      <c r="C71" s="155">
        <v>908</v>
      </c>
      <c r="D71" s="155">
        <v>310</v>
      </c>
      <c r="E71" s="155">
        <v>130100030</v>
      </c>
      <c r="F71" s="155">
        <v>244</v>
      </c>
      <c r="G71" s="159">
        <v>3000</v>
      </c>
      <c r="H71" s="155">
        <v>0</v>
      </c>
      <c r="I71" s="155">
        <v>0</v>
      </c>
      <c r="J71" s="153"/>
    </row>
    <row r="72" spans="2:10" ht="21.75" thickBot="1">
      <c r="B72" s="149" t="s">
        <v>436</v>
      </c>
      <c r="C72" s="150">
        <v>908</v>
      </c>
      <c r="D72" s="150">
        <v>409</v>
      </c>
      <c r="E72" s="150">
        <v>0</v>
      </c>
      <c r="F72" s="150"/>
      <c r="G72" s="156">
        <v>2307761.89</v>
      </c>
      <c r="H72" s="150">
        <v>1247631.57</v>
      </c>
      <c r="I72" s="150">
        <v>54.1</v>
      </c>
      <c r="J72" s="153"/>
    </row>
    <row r="73" spans="2:10" ht="34.5" thickBot="1">
      <c r="B73" s="187" t="s">
        <v>437</v>
      </c>
      <c r="C73" s="194">
        <v>908</v>
      </c>
      <c r="D73" s="194">
        <v>409</v>
      </c>
      <c r="E73" s="194">
        <v>210100040</v>
      </c>
      <c r="F73" s="194"/>
      <c r="G73" s="195">
        <v>2207761.89</v>
      </c>
      <c r="H73" s="194">
        <v>1247631.57</v>
      </c>
      <c r="I73" s="194">
        <v>54.1</v>
      </c>
      <c r="J73" s="153"/>
    </row>
    <row r="74" spans="2:10" ht="23.25" thickBot="1">
      <c r="B74" s="157" t="s">
        <v>428</v>
      </c>
      <c r="C74" s="155">
        <v>908</v>
      </c>
      <c r="D74" s="155">
        <v>409</v>
      </c>
      <c r="E74" s="155">
        <v>210100040</v>
      </c>
      <c r="F74" s="155">
        <v>244</v>
      </c>
      <c r="G74" s="159">
        <v>2207761.89</v>
      </c>
      <c r="H74" s="155">
        <v>1247631.57</v>
      </c>
      <c r="I74" s="155">
        <v>54.1</v>
      </c>
      <c r="J74" s="153"/>
    </row>
    <row r="75" spans="2:10" ht="34.5" thickBot="1">
      <c r="B75" s="157" t="s">
        <v>438</v>
      </c>
      <c r="C75" s="155">
        <v>908</v>
      </c>
      <c r="D75" s="155">
        <v>409</v>
      </c>
      <c r="E75" s="155">
        <v>210100050</v>
      </c>
      <c r="F75" s="155"/>
      <c r="G75" s="159">
        <v>6045040.8</v>
      </c>
      <c r="H75" s="155">
        <v>3336372.53</v>
      </c>
      <c r="I75" s="155">
        <v>62.6</v>
      </c>
      <c r="J75" s="153"/>
    </row>
    <row r="76" spans="2:10" ht="34.5" thickBot="1">
      <c r="B76" s="157" t="s">
        <v>407</v>
      </c>
      <c r="C76" s="155">
        <v>908</v>
      </c>
      <c r="D76" s="155">
        <v>409</v>
      </c>
      <c r="E76" s="155">
        <v>210100050</v>
      </c>
      <c r="F76" s="155">
        <v>244</v>
      </c>
      <c r="G76" s="159">
        <v>6045040.8</v>
      </c>
      <c r="H76" s="155">
        <v>3376372.53</v>
      </c>
      <c r="I76" s="155">
        <v>62.6</v>
      </c>
      <c r="J76" s="153"/>
    </row>
    <row r="77" spans="2:10" ht="16.5" thickBot="1">
      <c r="B77" s="149" t="s">
        <v>439</v>
      </c>
      <c r="C77" s="150">
        <v>908</v>
      </c>
      <c r="D77" s="150">
        <v>500</v>
      </c>
      <c r="E77" s="155"/>
      <c r="F77" s="155"/>
      <c r="G77" s="156">
        <v>6542737.63</v>
      </c>
      <c r="H77" s="150">
        <v>4055081.61</v>
      </c>
      <c r="I77" s="150">
        <v>62</v>
      </c>
      <c r="J77" s="196"/>
    </row>
    <row r="78" spans="2:10" ht="16.5" thickBot="1">
      <c r="B78" s="197" t="s">
        <v>440</v>
      </c>
      <c r="C78" s="161">
        <v>908</v>
      </c>
      <c r="D78" s="161">
        <v>501</v>
      </c>
      <c r="E78" s="161">
        <v>0</v>
      </c>
      <c r="F78" s="161"/>
      <c r="G78" s="162">
        <v>2347356</v>
      </c>
      <c r="H78" s="161">
        <v>1684739.09</v>
      </c>
      <c r="I78" s="161">
        <v>71.8</v>
      </c>
      <c r="J78" s="198"/>
    </row>
    <row r="79" spans="2:10" ht="34.5" thickBot="1">
      <c r="B79" s="170" t="s">
        <v>441</v>
      </c>
      <c r="C79" s="168">
        <v>908</v>
      </c>
      <c r="D79" s="168">
        <v>501</v>
      </c>
      <c r="E79" s="168">
        <v>310100060</v>
      </c>
      <c r="F79" s="168"/>
      <c r="G79" s="169">
        <v>1447356</v>
      </c>
      <c r="H79" s="168">
        <v>1183435.99</v>
      </c>
      <c r="I79" s="168">
        <v>81.8</v>
      </c>
      <c r="J79" s="198"/>
    </row>
    <row r="80" spans="2:10" ht="34.5" thickBot="1">
      <c r="B80" s="176" t="s">
        <v>442</v>
      </c>
      <c r="C80" s="155">
        <v>908</v>
      </c>
      <c r="D80" s="155">
        <v>501</v>
      </c>
      <c r="E80" s="155">
        <v>310100060</v>
      </c>
      <c r="F80" s="155">
        <v>244</v>
      </c>
      <c r="G80" s="159">
        <v>1447356</v>
      </c>
      <c r="H80" s="155">
        <v>1183435.99</v>
      </c>
      <c r="I80" s="155">
        <v>81.8</v>
      </c>
      <c r="J80" s="198"/>
    </row>
    <row r="81" spans="2:10" ht="34.5" thickBot="1">
      <c r="B81" s="170" t="s">
        <v>443</v>
      </c>
      <c r="C81" s="168">
        <v>908</v>
      </c>
      <c r="D81" s="168">
        <v>501</v>
      </c>
      <c r="E81" s="168">
        <v>310100220</v>
      </c>
      <c r="F81" s="168"/>
      <c r="G81" s="169">
        <v>170000</v>
      </c>
      <c r="H81" s="168">
        <v>168359.1</v>
      </c>
      <c r="I81" s="168">
        <v>99</v>
      </c>
      <c r="J81" s="198"/>
    </row>
    <row r="82" spans="2:10" ht="34.5" thickBot="1">
      <c r="B82" s="176" t="s">
        <v>444</v>
      </c>
      <c r="C82" s="155">
        <v>908</v>
      </c>
      <c r="D82" s="155">
        <v>501</v>
      </c>
      <c r="E82" s="159">
        <v>310100220</v>
      </c>
      <c r="F82" s="155">
        <v>244</v>
      </c>
      <c r="G82" s="159">
        <v>170000</v>
      </c>
      <c r="H82" s="155">
        <v>168359.1</v>
      </c>
      <c r="I82" s="155">
        <v>99</v>
      </c>
      <c r="J82" s="198"/>
    </row>
    <row r="83" spans="2:10" ht="45.75" thickBot="1">
      <c r="B83" s="170" t="s">
        <v>216</v>
      </c>
      <c r="C83" s="168">
        <v>908</v>
      </c>
      <c r="D83" s="168">
        <v>501</v>
      </c>
      <c r="E83" s="168">
        <v>320100070</v>
      </c>
      <c r="F83" s="168"/>
      <c r="G83" s="169">
        <v>320000</v>
      </c>
      <c r="H83" s="168">
        <v>147440</v>
      </c>
      <c r="I83" s="168">
        <v>46.7</v>
      </c>
      <c r="J83" s="198"/>
    </row>
    <row r="84" spans="2:10" ht="23.25" thickBot="1">
      <c r="B84" s="176" t="s">
        <v>445</v>
      </c>
      <c r="C84" s="155">
        <v>908</v>
      </c>
      <c r="D84" s="155">
        <v>501</v>
      </c>
      <c r="E84" s="155">
        <v>320100070</v>
      </c>
      <c r="F84" s="155">
        <v>244</v>
      </c>
      <c r="G84" s="159">
        <v>320000</v>
      </c>
      <c r="H84" s="155">
        <v>147440</v>
      </c>
      <c r="I84" s="155">
        <v>46.7</v>
      </c>
      <c r="J84" s="198"/>
    </row>
    <row r="85" spans="2:10" ht="23.25" thickBot="1">
      <c r="B85" s="170" t="s">
        <v>446</v>
      </c>
      <c r="C85" s="168">
        <v>908</v>
      </c>
      <c r="D85" s="168">
        <v>501</v>
      </c>
      <c r="E85" s="168">
        <v>320100380</v>
      </c>
      <c r="F85" s="168"/>
      <c r="G85" s="169">
        <v>100000</v>
      </c>
      <c r="H85" s="168">
        <v>59994</v>
      </c>
      <c r="I85" s="168">
        <v>60</v>
      </c>
      <c r="J85" s="198"/>
    </row>
    <row r="86" spans="2:10" ht="34.5" thickBot="1">
      <c r="B86" s="176" t="s">
        <v>447</v>
      </c>
      <c r="C86" s="155">
        <v>908</v>
      </c>
      <c r="D86" s="155">
        <v>501</v>
      </c>
      <c r="E86" s="155">
        <v>320100380</v>
      </c>
      <c r="F86" s="155">
        <v>244</v>
      </c>
      <c r="G86" s="159">
        <v>100000</v>
      </c>
      <c r="H86" s="155">
        <v>59994</v>
      </c>
      <c r="I86" s="155">
        <v>60</v>
      </c>
      <c r="J86" s="198"/>
    </row>
    <row r="87" spans="2:10" ht="34.5" thickBot="1">
      <c r="B87" s="170" t="s">
        <v>448</v>
      </c>
      <c r="C87" s="168">
        <v>908</v>
      </c>
      <c r="D87" s="168">
        <v>501</v>
      </c>
      <c r="E87" s="168">
        <v>320100390</v>
      </c>
      <c r="F87" s="168"/>
      <c r="G87" s="169">
        <v>60000</v>
      </c>
      <c r="H87" s="168">
        <v>0</v>
      </c>
      <c r="I87" s="168">
        <v>0</v>
      </c>
      <c r="J87" s="198"/>
    </row>
    <row r="88" spans="2:10" ht="34.5" thickBot="1">
      <c r="B88" s="176" t="s">
        <v>447</v>
      </c>
      <c r="C88" s="155">
        <v>908</v>
      </c>
      <c r="D88" s="155">
        <v>501</v>
      </c>
      <c r="E88" s="155">
        <v>320100390</v>
      </c>
      <c r="F88" s="155">
        <v>244</v>
      </c>
      <c r="G88" s="159">
        <v>60000</v>
      </c>
      <c r="H88" s="155">
        <v>0</v>
      </c>
      <c r="I88" s="155">
        <v>0</v>
      </c>
      <c r="J88" s="198"/>
    </row>
    <row r="89" spans="2:10" ht="16.5" thickBot="1">
      <c r="B89" s="197" t="s">
        <v>334</v>
      </c>
      <c r="C89" s="161">
        <v>908</v>
      </c>
      <c r="D89" s="161">
        <v>502</v>
      </c>
      <c r="E89" s="161">
        <v>0</v>
      </c>
      <c r="F89" s="161"/>
      <c r="G89" s="162">
        <v>1038000</v>
      </c>
      <c r="H89" s="161">
        <v>286789.37</v>
      </c>
      <c r="I89" s="161">
        <v>0.3</v>
      </c>
      <c r="J89" s="198"/>
    </row>
    <row r="90" spans="2:10" ht="68.25" thickBot="1">
      <c r="B90" s="176" t="s">
        <v>449</v>
      </c>
      <c r="C90" s="172">
        <v>908</v>
      </c>
      <c r="D90" s="172">
        <v>502</v>
      </c>
      <c r="E90" s="172">
        <v>310100080</v>
      </c>
      <c r="F90" s="172"/>
      <c r="G90" s="173">
        <v>1038000</v>
      </c>
      <c r="H90" s="172">
        <v>286789.37</v>
      </c>
      <c r="I90" s="172">
        <v>0.3</v>
      </c>
      <c r="J90" s="198"/>
    </row>
    <row r="91" spans="2:10" ht="34.5" thickBot="1">
      <c r="B91" s="176" t="s">
        <v>447</v>
      </c>
      <c r="C91" s="155">
        <v>908</v>
      </c>
      <c r="D91" s="155">
        <v>502</v>
      </c>
      <c r="E91" s="155">
        <v>310100080</v>
      </c>
      <c r="F91" s="155">
        <v>244</v>
      </c>
      <c r="G91" s="159">
        <v>1038000</v>
      </c>
      <c r="H91" s="155">
        <v>286789.37</v>
      </c>
      <c r="I91" s="155">
        <v>0.3</v>
      </c>
      <c r="J91" s="198"/>
    </row>
    <row r="92" spans="2:10" ht="16.5" thickBot="1">
      <c r="B92" s="160" t="s">
        <v>450</v>
      </c>
      <c r="C92" s="161">
        <v>908</v>
      </c>
      <c r="D92" s="161">
        <v>503</v>
      </c>
      <c r="E92" s="161">
        <v>0</v>
      </c>
      <c r="F92" s="161"/>
      <c r="G92" s="162">
        <v>3157381.63</v>
      </c>
      <c r="H92" s="161">
        <v>2083553.15</v>
      </c>
      <c r="I92" s="161">
        <v>66</v>
      </c>
      <c r="J92" s="198"/>
    </row>
    <row r="93" spans="2:10" ht="16.5" thickBot="1">
      <c r="B93" s="199" t="s">
        <v>451</v>
      </c>
      <c r="C93" s="172">
        <v>908</v>
      </c>
      <c r="D93" s="172">
        <v>503</v>
      </c>
      <c r="E93" s="172">
        <v>510100100</v>
      </c>
      <c r="F93" s="172"/>
      <c r="G93" s="173">
        <v>800000</v>
      </c>
      <c r="H93" s="172">
        <v>643264.34</v>
      </c>
      <c r="I93" s="172">
        <v>80.4</v>
      </c>
      <c r="J93" s="198"/>
    </row>
    <row r="94" spans="2:10" ht="34.5" thickBot="1">
      <c r="B94" s="157" t="s">
        <v>435</v>
      </c>
      <c r="C94" s="155">
        <v>908</v>
      </c>
      <c r="D94" s="155">
        <v>503</v>
      </c>
      <c r="E94" s="155">
        <v>510100100</v>
      </c>
      <c r="F94" s="155">
        <v>244</v>
      </c>
      <c r="G94" s="159">
        <v>800000</v>
      </c>
      <c r="H94" s="155">
        <v>643264.34</v>
      </c>
      <c r="I94" s="155">
        <v>80.4</v>
      </c>
      <c r="J94" s="198"/>
    </row>
    <row r="95" spans="2:10" ht="34.5" thickBot="1">
      <c r="B95" s="200" t="s">
        <v>452</v>
      </c>
      <c r="C95" s="168">
        <v>908</v>
      </c>
      <c r="D95" s="168">
        <v>503</v>
      </c>
      <c r="E95" s="168">
        <v>510100400</v>
      </c>
      <c r="F95" s="168"/>
      <c r="G95" s="169">
        <v>639202</v>
      </c>
      <c r="H95" s="168">
        <v>639201.55</v>
      </c>
      <c r="I95" s="168">
        <v>100</v>
      </c>
      <c r="J95" s="198"/>
    </row>
    <row r="96" spans="2:10" ht="17.25" customHeight="1">
      <c r="B96" s="258" t="s">
        <v>453</v>
      </c>
      <c r="C96" s="260">
        <v>908</v>
      </c>
      <c r="D96" s="260">
        <v>503</v>
      </c>
      <c r="E96" s="260">
        <v>510100400</v>
      </c>
      <c r="F96" s="260">
        <v>244</v>
      </c>
      <c r="G96" s="262">
        <v>639202</v>
      </c>
      <c r="H96" s="260">
        <v>639201.55</v>
      </c>
      <c r="I96" s="260">
        <v>100</v>
      </c>
      <c r="J96" s="286"/>
    </row>
    <row r="97" spans="2:10" ht="16.5" thickBot="1">
      <c r="B97" s="259"/>
      <c r="C97" s="261"/>
      <c r="D97" s="261"/>
      <c r="E97" s="261"/>
      <c r="F97" s="261"/>
      <c r="G97" s="263"/>
      <c r="H97" s="261"/>
      <c r="I97" s="261"/>
      <c r="J97" s="287"/>
    </row>
    <row r="98" spans="2:10" ht="45.75" thickBot="1">
      <c r="B98" s="200" t="s">
        <v>454</v>
      </c>
      <c r="C98" s="168">
        <v>908</v>
      </c>
      <c r="D98" s="168">
        <v>503</v>
      </c>
      <c r="E98" s="168">
        <v>520100110</v>
      </c>
      <c r="F98" s="168"/>
      <c r="G98" s="169">
        <v>70000</v>
      </c>
      <c r="H98" s="168">
        <v>53767</v>
      </c>
      <c r="I98" s="168">
        <v>76.8</v>
      </c>
      <c r="J98" s="198"/>
    </row>
    <row r="99" spans="2:10" ht="23.25" thickBot="1">
      <c r="B99" s="157" t="s">
        <v>428</v>
      </c>
      <c r="C99" s="155">
        <v>908</v>
      </c>
      <c r="D99" s="155">
        <v>503</v>
      </c>
      <c r="E99" s="155">
        <v>520100110</v>
      </c>
      <c r="F99" s="155">
        <v>244</v>
      </c>
      <c r="G99" s="173">
        <v>70000</v>
      </c>
      <c r="H99" s="172">
        <v>53767</v>
      </c>
      <c r="I99" s="172">
        <v>76.8</v>
      </c>
      <c r="J99" s="198"/>
    </row>
    <row r="100" spans="2:10" ht="34.5" thickBot="1">
      <c r="B100" s="200" t="s">
        <v>455</v>
      </c>
      <c r="C100" s="168">
        <v>908</v>
      </c>
      <c r="D100" s="168">
        <v>503</v>
      </c>
      <c r="E100" s="168">
        <v>530100120</v>
      </c>
      <c r="F100" s="168"/>
      <c r="G100" s="169">
        <v>1448179.63</v>
      </c>
      <c r="H100" s="168">
        <v>747320.26</v>
      </c>
      <c r="I100" s="168">
        <v>51.6</v>
      </c>
      <c r="J100" s="153"/>
    </row>
    <row r="101" spans="2:10" ht="34.5" thickBot="1">
      <c r="B101" s="157" t="s">
        <v>407</v>
      </c>
      <c r="C101" s="155">
        <v>908</v>
      </c>
      <c r="D101" s="155">
        <v>503</v>
      </c>
      <c r="E101" s="155">
        <v>530100120</v>
      </c>
      <c r="F101" s="155">
        <v>244</v>
      </c>
      <c r="G101" s="159">
        <v>1448179.63</v>
      </c>
      <c r="H101" s="155">
        <v>747320.26</v>
      </c>
      <c r="I101" s="155">
        <v>51.6</v>
      </c>
      <c r="J101" s="153"/>
    </row>
    <row r="102" spans="2:10" ht="16.5" thickBot="1">
      <c r="B102" s="157" t="s">
        <v>234</v>
      </c>
      <c r="C102" s="155">
        <v>908</v>
      </c>
      <c r="D102" s="155">
        <v>503</v>
      </c>
      <c r="E102" s="155">
        <v>530140030</v>
      </c>
      <c r="F102" s="155"/>
      <c r="G102" s="159">
        <v>200000</v>
      </c>
      <c r="H102" s="155">
        <v>0</v>
      </c>
      <c r="I102" s="155">
        <v>0</v>
      </c>
      <c r="J102" s="153"/>
    </row>
    <row r="103" spans="2:10" ht="34.5" thickBot="1">
      <c r="B103" s="157" t="s">
        <v>407</v>
      </c>
      <c r="C103" s="155">
        <v>908</v>
      </c>
      <c r="D103" s="155">
        <v>503</v>
      </c>
      <c r="E103" s="155">
        <v>530140030</v>
      </c>
      <c r="F103" s="155">
        <v>244</v>
      </c>
      <c r="G103" s="159">
        <v>200000</v>
      </c>
      <c r="H103" s="155">
        <v>0</v>
      </c>
      <c r="I103" s="155">
        <v>0</v>
      </c>
      <c r="J103" s="153"/>
    </row>
    <row r="104" spans="2:10" ht="21.75" thickBot="1">
      <c r="B104" s="149" t="s">
        <v>456</v>
      </c>
      <c r="C104" s="150">
        <v>908</v>
      </c>
      <c r="D104" s="150">
        <v>800</v>
      </c>
      <c r="E104" s="150"/>
      <c r="F104" s="150"/>
      <c r="G104" s="156">
        <v>5681299</v>
      </c>
      <c r="H104" s="150">
        <v>5115521.84</v>
      </c>
      <c r="I104" s="150">
        <v>90</v>
      </c>
      <c r="J104" s="153"/>
    </row>
    <row r="105" spans="2:10" ht="16.5" thickBot="1">
      <c r="B105" s="160" t="s">
        <v>336</v>
      </c>
      <c r="C105" s="161">
        <v>908</v>
      </c>
      <c r="D105" s="161">
        <v>801</v>
      </c>
      <c r="E105" s="161">
        <v>610100000</v>
      </c>
      <c r="F105" s="161"/>
      <c r="G105" s="162">
        <v>5681299</v>
      </c>
      <c r="H105" s="161">
        <v>5115521.84</v>
      </c>
      <c r="I105" s="161">
        <v>90</v>
      </c>
      <c r="J105" s="153"/>
    </row>
    <row r="106" spans="2:10" ht="23.25" thickBot="1">
      <c r="B106" s="157" t="s">
        <v>457</v>
      </c>
      <c r="C106" s="155">
        <v>908</v>
      </c>
      <c r="D106" s="155">
        <v>801</v>
      </c>
      <c r="E106" s="155">
        <v>610100130</v>
      </c>
      <c r="F106" s="155"/>
      <c r="G106" s="159">
        <v>4733871.33</v>
      </c>
      <c r="H106" s="155">
        <v>4354149.55</v>
      </c>
      <c r="I106" s="155">
        <v>92</v>
      </c>
      <c r="J106" s="153"/>
    </row>
    <row r="107" spans="2:10" ht="23.25" thickBot="1">
      <c r="B107" s="157" t="s">
        <v>458</v>
      </c>
      <c r="C107" s="155">
        <v>908</v>
      </c>
      <c r="D107" s="155">
        <v>801</v>
      </c>
      <c r="E107" s="155">
        <v>610100130</v>
      </c>
      <c r="F107" s="155">
        <v>111</v>
      </c>
      <c r="G107" s="159">
        <v>1940122.43</v>
      </c>
      <c r="H107" s="155">
        <v>1819852.11</v>
      </c>
      <c r="I107" s="155">
        <v>93.8</v>
      </c>
      <c r="J107" s="153"/>
    </row>
    <row r="108" spans="2:10" ht="57" thickBot="1">
      <c r="B108" s="157" t="s">
        <v>401</v>
      </c>
      <c r="C108" s="155">
        <v>908</v>
      </c>
      <c r="D108" s="155">
        <v>801</v>
      </c>
      <c r="E108" s="155">
        <v>610100130</v>
      </c>
      <c r="F108" s="155">
        <v>119</v>
      </c>
      <c r="G108" s="159">
        <v>585917.5</v>
      </c>
      <c r="H108" s="155">
        <v>555516.49</v>
      </c>
      <c r="I108" s="155">
        <v>94.8</v>
      </c>
      <c r="J108" s="153"/>
    </row>
    <row r="109" spans="2:10" ht="23.25" thickBot="1">
      <c r="B109" s="157" t="s">
        <v>459</v>
      </c>
      <c r="C109" s="155">
        <v>908</v>
      </c>
      <c r="D109" s="155">
        <v>801</v>
      </c>
      <c r="E109" s="155">
        <v>610100130</v>
      </c>
      <c r="F109" s="155">
        <v>112</v>
      </c>
      <c r="G109" s="159">
        <v>5000</v>
      </c>
      <c r="H109" s="155">
        <v>3096</v>
      </c>
      <c r="I109" s="155">
        <v>62</v>
      </c>
      <c r="J109" s="153"/>
    </row>
    <row r="110" spans="2:10" ht="45.75" thickBot="1">
      <c r="B110" s="157" t="s">
        <v>460</v>
      </c>
      <c r="C110" s="155">
        <v>908</v>
      </c>
      <c r="D110" s="155">
        <v>801</v>
      </c>
      <c r="E110" s="155">
        <v>6101000130</v>
      </c>
      <c r="F110" s="155">
        <v>243</v>
      </c>
      <c r="G110" s="159">
        <v>35000</v>
      </c>
      <c r="H110" s="155">
        <v>34654</v>
      </c>
      <c r="I110" s="159">
        <v>99</v>
      </c>
      <c r="J110" s="153"/>
    </row>
    <row r="111" spans="2:10" ht="34.5" thickBot="1">
      <c r="B111" s="157" t="s">
        <v>435</v>
      </c>
      <c r="C111" s="155">
        <v>908</v>
      </c>
      <c r="D111" s="155">
        <v>801</v>
      </c>
      <c r="E111" s="155">
        <v>610100130</v>
      </c>
      <c r="F111" s="155">
        <v>244</v>
      </c>
      <c r="G111" s="159">
        <v>2152831.4</v>
      </c>
      <c r="H111" s="155">
        <v>1937879.95</v>
      </c>
      <c r="I111" s="155">
        <v>90</v>
      </c>
      <c r="J111" s="153"/>
    </row>
    <row r="112" spans="2:10" ht="23.25" thickBot="1">
      <c r="B112" s="199" t="s">
        <v>461</v>
      </c>
      <c r="C112" s="155">
        <v>908</v>
      </c>
      <c r="D112" s="155">
        <v>801</v>
      </c>
      <c r="E112" s="155">
        <v>610100130</v>
      </c>
      <c r="F112" s="155">
        <v>851</v>
      </c>
      <c r="G112" s="159">
        <v>9900</v>
      </c>
      <c r="H112" s="155">
        <v>744</v>
      </c>
      <c r="I112" s="155">
        <v>7.5</v>
      </c>
      <c r="J112" s="153"/>
    </row>
    <row r="113" spans="2:10" ht="23.25" thickBot="1">
      <c r="B113" s="199" t="s">
        <v>462</v>
      </c>
      <c r="C113" s="155">
        <v>908</v>
      </c>
      <c r="D113" s="155">
        <v>801</v>
      </c>
      <c r="E113" s="155">
        <v>610100130</v>
      </c>
      <c r="F113" s="155">
        <v>852</v>
      </c>
      <c r="G113" s="159">
        <v>5000</v>
      </c>
      <c r="H113" s="155">
        <v>2400</v>
      </c>
      <c r="I113" s="155">
        <v>48</v>
      </c>
      <c r="J113" s="153"/>
    </row>
    <row r="114" spans="2:10" ht="16.5" thickBot="1">
      <c r="B114" s="199" t="s">
        <v>424</v>
      </c>
      <c r="C114" s="155">
        <v>908</v>
      </c>
      <c r="D114" s="155">
        <v>801</v>
      </c>
      <c r="E114" s="155">
        <v>610100130</v>
      </c>
      <c r="F114" s="155">
        <v>853</v>
      </c>
      <c r="G114" s="159">
        <v>100</v>
      </c>
      <c r="H114" s="155">
        <v>7</v>
      </c>
      <c r="I114" s="155">
        <v>7</v>
      </c>
      <c r="J114" s="153"/>
    </row>
    <row r="115" spans="2:10" ht="90.75" thickBot="1">
      <c r="B115" s="167" t="s">
        <v>463</v>
      </c>
      <c r="C115" s="178">
        <v>908</v>
      </c>
      <c r="D115" s="178">
        <v>801</v>
      </c>
      <c r="E115" s="178">
        <v>610180340</v>
      </c>
      <c r="F115" s="178"/>
      <c r="G115" s="179">
        <v>43814.15</v>
      </c>
      <c r="H115" s="178">
        <v>43814.15</v>
      </c>
      <c r="I115" s="178">
        <v>100</v>
      </c>
      <c r="J115" s="153"/>
    </row>
    <row r="116" spans="2:10" ht="23.25" thickBot="1">
      <c r="B116" s="157" t="s">
        <v>396</v>
      </c>
      <c r="C116" s="155">
        <v>908</v>
      </c>
      <c r="D116" s="155">
        <v>801</v>
      </c>
      <c r="E116" s="155">
        <v>610180340</v>
      </c>
      <c r="F116" s="155">
        <v>111</v>
      </c>
      <c r="G116" s="159">
        <v>43814.15</v>
      </c>
      <c r="H116" s="155">
        <v>43814.15</v>
      </c>
      <c r="I116" s="155">
        <v>100</v>
      </c>
      <c r="J116" s="153"/>
    </row>
    <row r="117" spans="2:10" ht="57" thickBot="1">
      <c r="B117" s="157" t="s">
        <v>397</v>
      </c>
      <c r="C117" s="155">
        <v>908</v>
      </c>
      <c r="D117" s="155">
        <v>801</v>
      </c>
      <c r="E117" s="155">
        <v>610180340</v>
      </c>
      <c r="F117" s="155">
        <v>119</v>
      </c>
      <c r="G117" s="159">
        <v>16388.8</v>
      </c>
      <c r="H117" s="155">
        <v>13605.24</v>
      </c>
      <c r="I117" s="155">
        <v>83</v>
      </c>
      <c r="J117" s="153"/>
    </row>
    <row r="118" spans="2:10" ht="102.75" thickBot="1">
      <c r="B118" s="201" t="s">
        <v>463</v>
      </c>
      <c r="C118" s="169">
        <v>908</v>
      </c>
      <c r="D118" s="169">
        <v>801</v>
      </c>
      <c r="E118" s="169">
        <v>610180340</v>
      </c>
      <c r="F118" s="169"/>
      <c r="G118" s="169">
        <v>21727.05</v>
      </c>
      <c r="H118" s="169">
        <v>21727.05</v>
      </c>
      <c r="I118" s="169">
        <v>100</v>
      </c>
      <c r="J118" s="153"/>
    </row>
    <row r="119" spans="2:10" ht="39" thickBot="1">
      <c r="B119" s="171" t="s">
        <v>396</v>
      </c>
      <c r="C119" s="159">
        <v>908</v>
      </c>
      <c r="D119" s="159">
        <v>801</v>
      </c>
      <c r="E119" s="159">
        <v>610180340</v>
      </c>
      <c r="F119" s="159">
        <v>111</v>
      </c>
      <c r="G119" s="159">
        <v>16687.44</v>
      </c>
      <c r="H119" s="159">
        <v>16687.44</v>
      </c>
      <c r="I119" s="159">
        <v>100</v>
      </c>
      <c r="J119" s="153"/>
    </row>
    <row r="120" spans="2:10" ht="77.25" thickBot="1">
      <c r="B120" s="171" t="s">
        <v>397</v>
      </c>
      <c r="C120" s="159">
        <v>908</v>
      </c>
      <c r="D120" s="159">
        <v>801</v>
      </c>
      <c r="E120" s="159">
        <v>610180340</v>
      </c>
      <c r="F120" s="159">
        <v>119</v>
      </c>
      <c r="G120" s="159">
        <v>5039.61</v>
      </c>
      <c r="H120" s="159">
        <v>5039.61</v>
      </c>
      <c r="I120" s="159">
        <v>100</v>
      </c>
      <c r="J120" s="153"/>
    </row>
    <row r="121" spans="2:10" ht="102.75" thickBot="1">
      <c r="B121" s="201" t="s">
        <v>464</v>
      </c>
      <c r="C121" s="169">
        <v>908</v>
      </c>
      <c r="D121" s="169">
        <v>801</v>
      </c>
      <c r="E121" s="169" t="s">
        <v>465</v>
      </c>
      <c r="F121" s="169"/>
      <c r="G121" s="169" t="s">
        <v>466</v>
      </c>
      <c r="H121" s="169" t="s">
        <v>466</v>
      </c>
      <c r="I121" s="169">
        <v>100</v>
      </c>
      <c r="J121" s="153"/>
    </row>
    <row r="122" spans="2:10" ht="39" thickBot="1">
      <c r="B122" s="171" t="s">
        <v>396</v>
      </c>
      <c r="C122" s="159">
        <v>908</v>
      </c>
      <c r="D122" s="159">
        <v>801</v>
      </c>
      <c r="E122" s="159" t="s">
        <v>465</v>
      </c>
      <c r="F122" s="159">
        <v>111</v>
      </c>
      <c r="G122" s="159" t="s">
        <v>467</v>
      </c>
      <c r="H122" s="159" t="s">
        <v>467</v>
      </c>
      <c r="I122" s="159">
        <v>100</v>
      </c>
      <c r="J122" s="153"/>
    </row>
    <row r="123" spans="2:10" ht="77.25" thickBot="1">
      <c r="B123" s="171" t="s">
        <v>397</v>
      </c>
      <c r="C123" s="159"/>
      <c r="D123" s="159">
        <v>801</v>
      </c>
      <c r="E123" s="159" t="s">
        <v>465</v>
      </c>
      <c r="F123" s="159">
        <v>119</v>
      </c>
      <c r="G123" s="159" t="s">
        <v>468</v>
      </c>
      <c r="H123" s="159" t="s">
        <v>468</v>
      </c>
      <c r="I123" s="159">
        <v>100</v>
      </c>
      <c r="J123" s="153"/>
    </row>
    <row r="124" spans="2:10" ht="102.75" thickBot="1">
      <c r="B124" s="201" t="s">
        <v>464</v>
      </c>
      <c r="C124" s="169"/>
      <c r="D124" s="169">
        <v>801</v>
      </c>
      <c r="E124" s="169" t="s">
        <v>469</v>
      </c>
      <c r="F124" s="169"/>
      <c r="G124" s="169" t="s">
        <v>470</v>
      </c>
      <c r="H124" s="169" t="s">
        <v>470</v>
      </c>
      <c r="I124" s="169">
        <v>100</v>
      </c>
      <c r="J124" s="153"/>
    </row>
    <row r="125" spans="2:10" ht="39" thickBot="1">
      <c r="B125" s="171" t="s">
        <v>396</v>
      </c>
      <c r="C125" s="159"/>
      <c r="D125" s="159">
        <v>801</v>
      </c>
      <c r="E125" s="159" t="s">
        <v>469</v>
      </c>
      <c r="F125" s="159">
        <v>111</v>
      </c>
      <c r="G125" s="159" t="s">
        <v>471</v>
      </c>
      <c r="H125" s="159" t="s">
        <v>471</v>
      </c>
      <c r="I125" s="159">
        <v>100</v>
      </c>
      <c r="J125" s="153"/>
    </row>
    <row r="126" spans="2:10" ht="77.25" thickBot="1">
      <c r="B126" s="171" t="s">
        <v>397</v>
      </c>
      <c r="C126" s="159"/>
      <c r="D126" s="159">
        <v>801</v>
      </c>
      <c r="E126" s="159" t="s">
        <v>469</v>
      </c>
      <c r="F126" s="159">
        <v>119</v>
      </c>
      <c r="G126" s="159" t="s">
        <v>472</v>
      </c>
      <c r="H126" s="159" t="s">
        <v>472</v>
      </c>
      <c r="I126" s="159">
        <v>100</v>
      </c>
      <c r="J126" s="153"/>
    </row>
    <row r="127" spans="2:10" ht="16.5" thickBot="1">
      <c r="B127" s="167" t="s">
        <v>473</v>
      </c>
      <c r="C127" s="178">
        <v>908</v>
      </c>
      <c r="D127" s="178">
        <v>801</v>
      </c>
      <c r="E127" s="178">
        <v>620100000</v>
      </c>
      <c r="F127" s="178"/>
      <c r="G127" s="179" t="s">
        <v>474</v>
      </c>
      <c r="H127" s="178" t="s">
        <v>475</v>
      </c>
      <c r="I127" s="178">
        <v>81.7</v>
      </c>
      <c r="J127" s="202"/>
    </row>
    <row r="128" spans="2:10" ht="23.25" thickBot="1">
      <c r="B128" s="157" t="s">
        <v>476</v>
      </c>
      <c r="C128" s="155">
        <v>908</v>
      </c>
      <c r="D128" s="155">
        <v>801</v>
      </c>
      <c r="E128" s="155">
        <v>620100130</v>
      </c>
      <c r="F128" s="159"/>
      <c r="G128" s="159">
        <v>469200</v>
      </c>
      <c r="H128" s="155">
        <v>444158.29</v>
      </c>
      <c r="I128" s="155">
        <v>94.7</v>
      </c>
      <c r="J128" s="153"/>
    </row>
    <row r="129" spans="2:10" ht="23.25" thickBot="1">
      <c r="B129" s="157" t="s">
        <v>396</v>
      </c>
      <c r="C129" s="155">
        <v>908</v>
      </c>
      <c r="D129" s="155">
        <v>801</v>
      </c>
      <c r="E129" s="155">
        <v>620100130</v>
      </c>
      <c r="F129" s="155">
        <v>111</v>
      </c>
      <c r="G129" s="159">
        <v>398335.17</v>
      </c>
      <c r="H129" s="155">
        <v>329433.15</v>
      </c>
      <c r="I129" s="155">
        <v>82.7</v>
      </c>
      <c r="J129" s="153"/>
    </row>
    <row r="130" spans="2:10" ht="77.25" thickBot="1">
      <c r="B130" s="171" t="s">
        <v>397</v>
      </c>
      <c r="C130" s="155">
        <v>908</v>
      </c>
      <c r="D130" s="155">
        <v>801</v>
      </c>
      <c r="E130" s="155">
        <v>620100130</v>
      </c>
      <c r="F130" s="155">
        <v>119</v>
      </c>
      <c r="G130" s="159">
        <v>120297.5</v>
      </c>
      <c r="H130" s="155">
        <v>93061.67</v>
      </c>
      <c r="I130" s="155">
        <v>77.4</v>
      </c>
      <c r="J130" s="153"/>
    </row>
    <row r="131" spans="2:10" ht="45.75" thickBot="1">
      <c r="B131" s="157" t="s">
        <v>460</v>
      </c>
      <c r="C131" s="155">
        <v>908</v>
      </c>
      <c r="D131" s="155">
        <v>801</v>
      </c>
      <c r="E131" s="155">
        <v>620100130</v>
      </c>
      <c r="F131" s="155">
        <v>243</v>
      </c>
      <c r="G131" s="159">
        <v>154000</v>
      </c>
      <c r="H131" s="155">
        <v>153799.96</v>
      </c>
      <c r="I131" s="155">
        <v>99.9</v>
      </c>
      <c r="J131" s="153"/>
    </row>
    <row r="132" spans="2:10" ht="34.5" thickBot="1">
      <c r="B132" s="157" t="s">
        <v>477</v>
      </c>
      <c r="C132" s="155">
        <v>908</v>
      </c>
      <c r="D132" s="155">
        <v>801</v>
      </c>
      <c r="E132" s="155">
        <v>620100130</v>
      </c>
      <c r="F132" s="155">
        <v>244</v>
      </c>
      <c r="G132" s="159">
        <v>50000</v>
      </c>
      <c r="H132" s="155">
        <v>22266.07</v>
      </c>
      <c r="I132" s="155">
        <v>44.5</v>
      </c>
      <c r="J132" s="153"/>
    </row>
    <row r="133" spans="2:10" ht="57" thickBot="1">
      <c r="B133" s="200" t="s">
        <v>478</v>
      </c>
      <c r="C133" s="168">
        <v>908</v>
      </c>
      <c r="D133" s="168">
        <v>801</v>
      </c>
      <c r="E133" s="168">
        <v>620151440</v>
      </c>
      <c r="F133" s="168"/>
      <c r="G133" s="169">
        <v>1900</v>
      </c>
      <c r="H133" s="168">
        <v>1900</v>
      </c>
      <c r="I133" s="168">
        <v>100</v>
      </c>
      <c r="J133" s="153"/>
    </row>
    <row r="134" spans="2:10" ht="34.5" thickBot="1">
      <c r="B134" s="157" t="s">
        <v>435</v>
      </c>
      <c r="C134" s="155">
        <v>908</v>
      </c>
      <c r="D134" s="155">
        <v>801</v>
      </c>
      <c r="E134" s="155">
        <v>620151440</v>
      </c>
      <c r="F134" s="155">
        <v>244</v>
      </c>
      <c r="G134" s="159">
        <v>1900</v>
      </c>
      <c r="H134" s="155">
        <v>1900</v>
      </c>
      <c r="I134" s="155">
        <v>100</v>
      </c>
      <c r="J134" s="153"/>
    </row>
    <row r="135" spans="2:10" ht="45.75" thickBot="1">
      <c r="B135" s="200" t="s">
        <v>479</v>
      </c>
      <c r="C135" s="168">
        <v>908</v>
      </c>
      <c r="D135" s="168">
        <v>801</v>
      </c>
      <c r="E135" s="168">
        <v>630000000</v>
      </c>
      <c r="F135" s="168"/>
      <c r="G135" s="169">
        <v>100000</v>
      </c>
      <c r="H135" s="168">
        <v>40800</v>
      </c>
      <c r="I135" s="168">
        <v>40.8</v>
      </c>
      <c r="J135" s="153"/>
    </row>
    <row r="136" spans="2:10" ht="57" thickBot="1">
      <c r="B136" s="157" t="s">
        <v>480</v>
      </c>
      <c r="C136" s="155">
        <v>908</v>
      </c>
      <c r="D136" s="155">
        <v>801</v>
      </c>
      <c r="E136" s="155">
        <v>630100140</v>
      </c>
      <c r="F136" s="155"/>
      <c r="G136" s="159">
        <v>100000</v>
      </c>
      <c r="H136" s="155">
        <v>40800</v>
      </c>
      <c r="I136" s="155">
        <v>40.8</v>
      </c>
      <c r="J136" s="153"/>
    </row>
    <row r="137" spans="2:10" ht="34.5" thickBot="1">
      <c r="B137" s="157" t="s">
        <v>447</v>
      </c>
      <c r="C137" s="155">
        <v>908</v>
      </c>
      <c r="D137" s="155">
        <v>801</v>
      </c>
      <c r="E137" s="155">
        <v>630100140</v>
      </c>
      <c r="F137" s="155">
        <v>244</v>
      </c>
      <c r="G137" s="159">
        <v>100000</v>
      </c>
      <c r="H137" s="155">
        <v>40800</v>
      </c>
      <c r="I137" s="155">
        <v>40.8</v>
      </c>
      <c r="J137" s="153"/>
    </row>
    <row r="138" spans="2:10" ht="16.5" thickBot="1">
      <c r="B138" s="149" t="s">
        <v>481</v>
      </c>
      <c r="C138" s="150">
        <v>908</v>
      </c>
      <c r="D138" s="150">
        <v>1000</v>
      </c>
      <c r="E138" s="155"/>
      <c r="F138" s="155"/>
      <c r="G138" s="156">
        <v>1136800</v>
      </c>
      <c r="H138" s="150">
        <v>1136720</v>
      </c>
      <c r="I138" s="150">
        <v>99.99</v>
      </c>
      <c r="J138" s="153"/>
    </row>
    <row r="139" spans="2:10" ht="57" thickBot="1">
      <c r="B139" s="157" t="s">
        <v>482</v>
      </c>
      <c r="C139" s="155">
        <v>908</v>
      </c>
      <c r="D139" s="155">
        <v>1001</v>
      </c>
      <c r="E139" s="155">
        <v>710100280</v>
      </c>
      <c r="F139" s="155"/>
      <c r="G139" s="159">
        <v>1136800</v>
      </c>
      <c r="H139" s="155">
        <v>1136720</v>
      </c>
      <c r="I139" s="155">
        <v>99.99</v>
      </c>
      <c r="J139" s="153"/>
    </row>
    <row r="140" spans="2:10" ht="34.5" thickBot="1">
      <c r="B140" s="203" t="s">
        <v>483</v>
      </c>
      <c r="C140" s="204">
        <v>908</v>
      </c>
      <c r="D140" s="204">
        <v>1001</v>
      </c>
      <c r="E140" s="204">
        <v>710100280</v>
      </c>
      <c r="F140" s="204">
        <v>321</v>
      </c>
      <c r="G140" s="205">
        <v>36000</v>
      </c>
      <c r="H140" s="204">
        <v>36000</v>
      </c>
      <c r="I140" s="204">
        <v>100</v>
      </c>
      <c r="J140" s="153">
        <v>0</v>
      </c>
    </row>
    <row r="141" spans="2:10" ht="34.5" thickBot="1">
      <c r="B141" s="157" t="s">
        <v>447</v>
      </c>
      <c r="C141" s="204"/>
      <c r="D141" s="204"/>
      <c r="E141" s="204">
        <v>710100280</v>
      </c>
      <c r="F141" s="204">
        <v>244</v>
      </c>
      <c r="G141" s="205">
        <v>800</v>
      </c>
      <c r="H141" s="204">
        <v>720</v>
      </c>
      <c r="I141" s="204">
        <v>100</v>
      </c>
      <c r="J141" s="153"/>
    </row>
    <row r="142" spans="2:10" ht="16.5" thickBot="1">
      <c r="B142" s="200" t="s">
        <v>338</v>
      </c>
      <c r="C142" s="168">
        <v>908</v>
      </c>
      <c r="D142" s="168">
        <v>1004</v>
      </c>
      <c r="E142" s="168"/>
      <c r="F142" s="168"/>
      <c r="G142" s="169">
        <v>1100000</v>
      </c>
      <c r="H142" s="168">
        <v>1100000</v>
      </c>
      <c r="I142" s="168">
        <v>100</v>
      </c>
      <c r="J142" s="153"/>
    </row>
    <row r="143" spans="2:10" ht="57" thickBot="1">
      <c r="B143" s="157" t="s">
        <v>484</v>
      </c>
      <c r="C143" s="155"/>
      <c r="D143" s="155"/>
      <c r="E143" s="155">
        <v>310150820</v>
      </c>
      <c r="F143" s="155"/>
      <c r="G143" s="159"/>
      <c r="H143" s="155"/>
      <c r="I143" s="155"/>
      <c r="J143" s="153"/>
    </row>
    <row r="144" spans="2:10" ht="45.75" thickBot="1">
      <c r="B144" s="157" t="s">
        <v>485</v>
      </c>
      <c r="C144" s="155"/>
      <c r="D144" s="155"/>
      <c r="E144" s="155">
        <v>310150820</v>
      </c>
      <c r="F144" s="155">
        <v>412</v>
      </c>
      <c r="G144" s="159">
        <v>1100000</v>
      </c>
      <c r="H144" s="155">
        <v>1100000</v>
      </c>
      <c r="I144" s="155">
        <v>100</v>
      </c>
      <c r="J144" s="153"/>
    </row>
    <row r="145" spans="2:10" ht="16.5" thickBot="1">
      <c r="B145" s="206" t="s">
        <v>486</v>
      </c>
      <c r="C145" s="150"/>
      <c r="D145" s="150"/>
      <c r="E145" s="150"/>
      <c r="F145" s="150"/>
      <c r="G145" s="156">
        <v>21981194.15</v>
      </c>
      <c r="H145" s="150">
        <v>17693365.93</v>
      </c>
      <c r="I145" s="150">
        <v>80.5</v>
      </c>
      <c r="J145" s="153"/>
    </row>
    <row r="146" ht="15.75">
      <c r="B146" s="130"/>
    </row>
  </sheetData>
  <sheetProtection/>
  <mergeCells count="68">
    <mergeCell ref="F1:I4"/>
    <mergeCell ref="B5:I5"/>
    <mergeCell ref="J60:J61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I53:I54"/>
    <mergeCell ref="J53:J54"/>
    <mergeCell ref="B60:B61"/>
    <mergeCell ref="C60:C61"/>
    <mergeCell ref="D60:D61"/>
    <mergeCell ref="E60:E61"/>
    <mergeCell ref="F60:F61"/>
    <mergeCell ref="G60:G61"/>
    <mergeCell ref="H60:H61"/>
    <mergeCell ref="I60:I61"/>
    <mergeCell ref="H51:H52"/>
    <mergeCell ref="I51:I52"/>
    <mergeCell ref="J51:J52"/>
    <mergeCell ref="B53:B54"/>
    <mergeCell ref="C53:C54"/>
    <mergeCell ref="D53:D54"/>
    <mergeCell ref="E53:E54"/>
    <mergeCell ref="F53:F54"/>
    <mergeCell ref="G53:G54"/>
    <mergeCell ref="H53:H54"/>
    <mergeCell ref="B51:B52"/>
    <mergeCell ref="C51:C52"/>
    <mergeCell ref="D51:D52"/>
    <mergeCell ref="E51:E52"/>
    <mergeCell ref="F51:F52"/>
    <mergeCell ref="G51:G52"/>
    <mergeCell ref="J40:J41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G19:G20"/>
    <mergeCell ref="J19:J20"/>
    <mergeCell ref="J33:J35"/>
    <mergeCell ref="C40:C41"/>
    <mergeCell ref="D40:D41"/>
    <mergeCell ref="E40:E41"/>
    <mergeCell ref="F40:F41"/>
    <mergeCell ref="G40:G41"/>
    <mergeCell ref="H40:H41"/>
    <mergeCell ref="I40:I41"/>
    <mergeCell ref="B7:B10"/>
    <mergeCell ref="C7:C10"/>
    <mergeCell ref="D7:D10"/>
    <mergeCell ref="E7:E10"/>
    <mergeCell ref="J7:J10"/>
    <mergeCell ref="B19:B20"/>
    <mergeCell ref="C19:C20"/>
    <mergeCell ref="D19:D20"/>
    <mergeCell ref="E19:E20"/>
    <mergeCell ref="F19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B1">
      <selection activeCell="F7" sqref="F7"/>
    </sheetView>
  </sheetViews>
  <sheetFormatPr defaultColWidth="9.00390625" defaultRowHeight="15.75"/>
  <cols>
    <col min="1" max="1" width="27.875" style="0" customWidth="1"/>
    <col min="2" max="2" width="28.125" style="0" customWidth="1"/>
    <col min="3" max="3" width="17.50390625" style="0" customWidth="1"/>
    <col min="4" max="4" width="15.125" style="0" customWidth="1"/>
    <col min="5" max="5" width="10.875" style="0" customWidth="1"/>
  </cols>
  <sheetData>
    <row r="2" spans="3:4" ht="15.75">
      <c r="C2" s="289" t="s">
        <v>494</v>
      </c>
      <c r="D2" s="289"/>
    </row>
    <row r="3" spans="3:4" ht="15.75">
      <c r="C3" s="289"/>
      <c r="D3" s="289"/>
    </row>
    <row r="4" spans="3:4" ht="15.75">
      <c r="C4" s="289"/>
      <c r="D4" s="289"/>
    </row>
    <row r="6" spans="1:3" ht="36.75" customHeight="1">
      <c r="A6" s="291" t="s">
        <v>176</v>
      </c>
      <c r="B6" s="291"/>
      <c r="C6" s="291"/>
    </row>
    <row r="7" ht="19.5" thickBot="1">
      <c r="A7" s="14"/>
    </row>
    <row r="8" spans="1:5" ht="38.25" customHeight="1" thickBot="1">
      <c r="A8" s="246" t="s">
        <v>123</v>
      </c>
      <c r="B8" s="246" t="s">
        <v>124</v>
      </c>
      <c r="C8" s="292" t="s">
        <v>125</v>
      </c>
      <c r="D8" s="293"/>
      <c r="E8" s="294"/>
    </row>
    <row r="9" spans="1:5" ht="15.75">
      <c r="A9" s="290"/>
      <c r="B9" s="290"/>
      <c r="C9" s="246" t="s">
        <v>488</v>
      </c>
      <c r="D9" s="296" t="s">
        <v>489</v>
      </c>
      <c r="E9" s="296" t="s">
        <v>308</v>
      </c>
    </row>
    <row r="10" spans="1:5" ht="16.5" thickBot="1">
      <c r="A10" s="247"/>
      <c r="B10" s="247"/>
      <c r="C10" s="295"/>
      <c r="D10" s="297"/>
      <c r="E10" s="297"/>
    </row>
    <row r="11" spans="1:5" ht="16.5" thickBot="1">
      <c r="A11" s="4">
        <v>1</v>
      </c>
      <c r="B11" s="5">
        <v>2</v>
      </c>
      <c r="C11" s="2">
        <v>3</v>
      </c>
      <c r="D11" s="57"/>
      <c r="E11" s="57"/>
    </row>
    <row r="12" spans="1:5" ht="32.25" thickBot="1">
      <c r="A12" s="29" t="s">
        <v>177</v>
      </c>
      <c r="B12" s="30" t="s">
        <v>126</v>
      </c>
      <c r="C12" s="207">
        <f>C19+C22</f>
        <v>0</v>
      </c>
      <c r="D12" s="57">
        <v>0</v>
      </c>
      <c r="E12" s="57">
        <v>0</v>
      </c>
    </row>
    <row r="13" spans="1:5" ht="16.5" thickBot="1">
      <c r="A13" s="15" t="s">
        <v>127</v>
      </c>
      <c r="B13" s="12"/>
      <c r="C13" s="44"/>
      <c r="D13" s="57">
        <v>0</v>
      </c>
      <c r="E13" s="57">
        <v>0</v>
      </c>
    </row>
    <row r="14" spans="1:5" ht="84" customHeight="1" thickBot="1">
      <c r="A14" s="16" t="s">
        <v>178</v>
      </c>
      <c r="B14" s="12" t="s">
        <v>128</v>
      </c>
      <c r="C14" s="44">
        <v>0</v>
      </c>
      <c r="D14" s="57">
        <v>0</v>
      </c>
      <c r="E14" s="57">
        <v>0</v>
      </c>
    </row>
    <row r="15" spans="1:5" ht="98.25" customHeight="1" thickBot="1">
      <c r="A15" s="16" t="s">
        <v>179</v>
      </c>
      <c r="B15" s="12" t="s">
        <v>129</v>
      </c>
      <c r="C15" s="44">
        <v>0</v>
      </c>
      <c r="D15" s="57">
        <v>0</v>
      </c>
      <c r="E15" s="57">
        <v>0</v>
      </c>
    </row>
    <row r="16" spans="1:5" ht="104.25" customHeight="1" thickBot="1">
      <c r="A16" s="16" t="s">
        <v>180</v>
      </c>
      <c r="B16" s="12" t="s">
        <v>95</v>
      </c>
      <c r="C16" s="44">
        <v>0</v>
      </c>
      <c r="D16" s="57">
        <v>0</v>
      </c>
      <c r="E16" s="57">
        <v>0</v>
      </c>
    </row>
    <row r="17" spans="1:5" ht="105.75" customHeight="1" thickBot="1">
      <c r="A17" s="16" t="s">
        <v>181</v>
      </c>
      <c r="B17" s="12" t="s">
        <v>94</v>
      </c>
      <c r="C17" s="44">
        <v>0</v>
      </c>
      <c r="D17" s="57">
        <v>0</v>
      </c>
      <c r="E17" s="57">
        <v>0</v>
      </c>
    </row>
    <row r="18" spans="1:5" ht="16.5" thickBot="1">
      <c r="A18" s="16" t="s">
        <v>182</v>
      </c>
      <c r="B18" s="12" t="s">
        <v>130</v>
      </c>
      <c r="C18" s="44">
        <v>0</v>
      </c>
      <c r="D18" s="57"/>
      <c r="E18" s="57">
        <v>0</v>
      </c>
    </row>
    <row r="19" spans="1:5" ht="32.25" thickBot="1">
      <c r="A19" s="16" t="s">
        <v>183</v>
      </c>
      <c r="B19" s="12" t="s">
        <v>131</v>
      </c>
      <c r="C19" s="56">
        <v>-21196712.52</v>
      </c>
      <c r="D19" s="57">
        <v>22545588.07</v>
      </c>
      <c r="E19" s="57">
        <v>106.2</v>
      </c>
    </row>
    <row r="20" spans="1:5" ht="32.25" thickBot="1">
      <c r="A20" s="16" t="s">
        <v>184</v>
      </c>
      <c r="B20" s="12" t="s">
        <v>131</v>
      </c>
      <c r="C20" s="56">
        <v>-21196712.52</v>
      </c>
      <c r="D20" s="57">
        <v>22545588.07</v>
      </c>
      <c r="E20" s="57">
        <v>106.2</v>
      </c>
    </row>
    <row r="21" spans="1:5" ht="48" thickBot="1">
      <c r="A21" s="16" t="s">
        <v>185</v>
      </c>
      <c r="B21" s="12" t="s">
        <v>96</v>
      </c>
      <c r="C21" s="56">
        <v>-21196712.52</v>
      </c>
      <c r="D21" s="57">
        <v>22545588.07</v>
      </c>
      <c r="E21" s="57">
        <v>106.2</v>
      </c>
    </row>
    <row r="22" spans="1:5" ht="32.25" thickBot="1">
      <c r="A22" s="16" t="s">
        <v>186</v>
      </c>
      <c r="B22" s="12" t="s">
        <v>132</v>
      </c>
      <c r="C22" s="56">
        <v>21196712.52</v>
      </c>
      <c r="D22" s="57">
        <v>17693365.93</v>
      </c>
      <c r="E22" s="57">
        <v>80.5</v>
      </c>
    </row>
    <row r="23" spans="1:5" ht="32.25" thickBot="1">
      <c r="A23" s="16" t="s">
        <v>187</v>
      </c>
      <c r="B23" s="12" t="s">
        <v>133</v>
      </c>
      <c r="C23" s="56">
        <v>21196712.52</v>
      </c>
      <c r="D23" s="57">
        <v>17693365.93</v>
      </c>
      <c r="E23" s="57">
        <v>80.5</v>
      </c>
    </row>
    <row r="24" spans="1:5" ht="44.25" customHeight="1" thickBot="1">
      <c r="A24" s="16" t="s">
        <v>188</v>
      </c>
      <c r="B24" s="12" t="s">
        <v>97</v>
      </c>
      <c r="C24" s="56">
        <v>21196712.52</v>
      </c>
      <c r="D24" s="57">
        <v>17693365.93</v>
      </c>
      <c r="E24" s="57">
        <v>80.5</v>
      </c>
    </row>
    <row r="25" spans="1:5" ht="16.5" thickBot="1">
      <c r="A25" s="16" t="s">
        <v>189</v>
      </c>
      <c r="B25" s="12" t="s">
        <v>134</v>
      </c>
      <c r="C25" s="44">
        <v>0</v>
      </c>
      <c r="D25" s="57"/>
      <c r="E25" s="57"/>
    </row>
    <row r="26" spans="1:5" ht="16.5" thickBot="1">
      <c r="A26" s="16" t="s">
        <v>190</v>
      </c>
      <c r="B26" s="12" t="s">
        <v>135</v>
      </c>
      <c r="C26" s="44">
        <v>0</v>
      </c>
      <c r="D26" s="57"/>
      <c r="E26" s="57"/>
    </row>
  </sheetData>
  <sheetProtection/>
  <mergeCells count="8">
    <mergeCell ref="A8:A10"/>
    <mergeCell ref="B8:B10"/>
    <mergeCell ref="A6:C6"/>
    <mergeCell ref="C2:D4"/>
    <mergeCell ref="C8:E8"/>
    <mergeCell ref="C9:C10"/>
    <mergeCell ref="D9:D10"/>
    <mergeCell ref="E9:E10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H111"/>
  <sheetViews>
    <sheetView zoomScale="75" zoomScaleNormal="75" zoomScalePageLayoutView="0" workbookViewId="0" topLeftCell="A1">
      <selection activeCell="D3" sqref="D3"/>
    </sheetView>
  </sheetViews>
  <sheetFormatPr defaultColWidth="9.00390625" defaultRowHeight="15.75"/>
  <cols>
    <col min="1" max="1" width="63.75390625" style="0" customWidth="1"/>
    <col min="2" max="2" width="18.50390625" style="0" customWidth="1"/>
    <col min="3" max="3" width="13.125" style="0" customWidth="1"/>
    <col min="4" max="4" width="14.625" style="0" customWidth="1"/>
    <col min="5" max="5" width="16.50390625" style="0" customWidth="1"/>
    <col min="6" max="6" width="12.625" style="0" customWidth="1"/>
  </cols>
  <sheetData>
    <row r="1" ht="15.75">
      <c r="D1" s="1" t="s">
        <v>292</v>
      </c>
    </row>
    <row r="2" ht="15.75">
      <c r="D2" s="1" t="s">
        <v>191</v>
      </c>
    </row>
    <row r="3" ht="15.75">
      <c r="D3" s="1" t="s">
        <v>192</v>
      </c>
    </row>
    <row r="4" spans="1:4" ht="15.75">
      <c r="A4" s="17"/>
      <c r="C4" s="299" t="s">
        <v>491</v>
      </c>
      <c r="D4" s="299"/>
    </row>
    <row r="5" spans="1:4" ht="18" customHeight="1">
      <c r="A5" s="17"/>
      <c r="D5" s="1"/>
    </row>
    <row r="6" spans="1:4" ht="105.75" customHeight="1">
      <c r="A6" s="298" t="s">
        <v>193</v>
      </c>
      <c r="B6" s="298"/>
      <c r="C6" s="298"/>
      <c r="D6" s="298"/>
    </row>
    <row r="7" ht="19.5" thickBot="1">
      <c r="A7" s="35"/>
    </row>
    <row r="8" spans="1:6" ht="16.5" thickBot="1">
      <c r="A8" s="127" t="s">
        <v>90</v>
      </c>
      <c r="B8" s="127" t="s">
        <v>115</v>
      </c>
      <c r="C8" s="217" t="s">
        <v>101</v>
      </c>
      <c r="D8" s="300" t="s">
        <v>490</v>
      </c>
      <c r="E8" s="301"/>
      <c r="F8" s="302"/>
    </row>
    <row r="9" spans="1:6" ht="32.25" thickBot="1">
      <c r="A9" s="13"/>
      <c r="B9" s="127"/>
      <c r="C9" s="18"/>
      <c r="D9" s="218" t="s">
        <v>314</v>
      </c>
      <c r="E9" s="219" t="s">
        <v>317</v>
      </c>
      <c r="F9" s="220" t="s">
        <v>308</v>
      </c>
    </row>
    <row r="10" spans="1:6" ht="63.75" thickBot="1">
      <c r="A10" s="99" t="s">
        <v>194</v>
      </c>
      <c r="B10" s="68" t="s">
        <v>7</v>
      </c>
      <c r="C10" s="83"/>
      <c r="D10" s="208">
        <f>D11</f>
        <v>332677.11</v>
      </c>
      <c r="E10" s="228">
        <f>SUM(E11+E14+E19)</f>
        <v>312767.01999999996</v>
      </c>
      <c r="F10" s="228">
        <v>94.01</v>
      </c>
    </row>
    <row r="11" spans="1:6" ht="16.5" thickBot="1">
      <c r="A11" s="70" t="s">
        <v>195</v>
      </c>
      <c r="B11" s="82" t="s">
        <v>9</v>
      </c>
      <c r="C11" s="97"/>
      <c r="D11" s="221">
        <f>D12+D14+D19</f>
        <v>332677.11</v>
      </c>
      <c r="E11" s="229">
        <f>SUM(E12)</f>
        <v>28803.6</v>
      </c>
      <c r="F11" s="229">
        <v>8.66</v>
      </c>
    </row>
    <row r="12" spans="1:6" ht="16.5" thickBot="1">
      <c r="A12" s="96" t="s">
        <v>8</v>
      </c>
      <c r="B12" s="66" t="s">
        <v>10</v>
      </c>
      <c r="C12" s="67"/>
      <c r="D12" s="209">
        <f>SUM(D13)</f>
        <v>29000</v>
      </c>
      <c r="E12" s="230">
        <f>SUM(E13)</f>
        <v>28803.6</v>
      </c>
      <c r="F12" s="230">
        <v>8.66</v>
      </c>
    </row>
    <row r="13" spans="1:7" ht="75" customHeight="1" thickBot="1">
      <c r="A13" s="8" t="s">
        <v>196</v>
      </c>
      <c r="B13" s="41" t="s">
        <v>197</v>
      </c>
      <c r="C13" s="7">
        <v>200</v>
      </c>
      <c r="D13" s="56">
        <v>29000</v>
      </c>
      <c r="E13" s="230">
        <v>28803.6</v>
      </c>
      <c r="F13" s="230">
        <v>8.66</v>
      </c>
      <c r="G13" s="37"/>
    </row>
    <row r="14" spans="1:6" ht="32.25" thickBot="1">
      <c r="A14" s="94" t="s">
        <v>5</v>
      </c>
      <c r="B14" s="82" t="s">
        <v>273</v>
      </c>
      <c r="C14" s="95"/>
      <c r="D14" s="222">
        <f>SUM(D16:D18)</f>
        <v>300677.11</v>
      </c>
      <c r="E14" s="229">
        <f>SUM(E15)</f>
        <v>283963.42</v>
      </c>
      <c r="F14" s="229">
        <v>94.4</v>
      </c>
    </row>
    <row r="15" spans="1:6" ht="32.25" thickBot="1">
      <c r="A15" s="92" t="s">
        <v>14</v>
      </c>
      <c r="B15" s="74" t="s">
        <v>11</v>
      </c>
      <c r="C15" s="93"/>
      <c r="D15" s="209">
        <f>D16+D17+D18</f>
        <v>300677.11</v>
      </c>
      <c r="E15" s="230">
        <f>SUM(E16:E18)</f>
        <v>283963.42</v>
      </c>
      <c r="F15" s="230">
        <v>94.4</v>
      </c>
    </row>
    <row r="16" spans="1:6" ht="51" customHeight="1" thickBot="1">
      <c r="A16" s="42" t="s">
        <v>103</v>
      </c>
      <c r="B16" s="43" t="s">
        <v>198</v>
      </c>
      <c r="C16" s="7">
        <v>200</v>
      </c>
      <c r="D16" s="56">
        <v>159677.11</v>
      </c>
      <c r="E16" s="230">
        <v>159650</v>
      </c>
      <c r="F16" s="230">
        <v>99.9</v>
      </c>
    </row>
    <row r="17" spans="1:6" ht="58.5" customHeight="1" thickBot="1">
      <c r="A17" s="42" t="s">
        <v>200</v>
      </c>
      <c r="B17" s="41" t="s">
        <v>199</v>
      </c>
      <c r="C17" s="2">
        <v>200</v>
      </c>
      <c r="D17" s="44">
        <v>101000</v>
      </c>
      <c r="E17" s="230">
        <v>84313.42</v>
      </c>
      <c r="F17" s="230">
        <v>83.5</v>
      </c>
    </row>
    <row r="18" spans="1:6" ht="63.75" thickBot="1">
      <c r="A18" s="42" t="s">
        <v>104</v>
      </c>
      <c r="B18" s="41" t="s">
        <v>201</v>
      </c>
      <c r="C18" s="2">
        <v>600</v>
      </c>
      <c r="D18" s="56">
        <v>40000</v>
      </c>
      <c r="E18" s="230">
        <v>40000</v>
      </c>
      <c r="F18" s="230">
        <v>100</v>
      </c>
    </row>
    <row r="19" spans="1:6" ht="32.25" thickBot="1">
      <c r="A19" s="70" t="s">
        <v>202</v>
      </c>
      <c r="B19" s="82" t="s">
        <v>12</v>
      </c>
      <c r="C19" s="88"/>
      <c r="D19" s="223">
        <f>SUM(D21)</f>
        <v>3000</v>
      </c>
      <c r="E19" s="229">
        <v>0</v>
      </c>
      <c r="F19" s="229"/>
    </row>
    <row r="20" spans="1:6" ht="32.25" thickBot="1">
      <c r="A20" s="73" t="s">
        <v>272</v>
      </c>
      <c r="B20" s="74" t="s">
        <v>13</v>
      </c>
      <c r="C20" s="67"/>
      <c r="D20" s="209">
        <v>3000</v>
      </c>
      <c r="E20" s="230">
        <v>0</v>
      </c>
      <c r="F20" s="230">
        <v>0</v>
      </c>
    </row>
    <row r="21" spans="1:6" ht="48" thickBot="1">
      <c r="A21" s="42" t="s">
        <v>279</v>
      </c>
      <c r="B21" s="41" t="s">
        <v>203</v>
      </c>
      <c r="C21" s="2">
        <v>200</v>
      </c>
      <c r="D21" s="56">
        <v>3000</v>
      </c>
      <c r="E21" s="230">
        <v>0</v>
      </c>
      <c r="F21" s="230">
        <v>0</v>
      </c>
    </row>
    <row r="22" spans="1:6" ht="32.25" thickBot="1">
      <c r="A22" s="99" t="s">
        <v>204</v>
      </c>
      <c r="B22" s="68" t="s">
        <v>15</v>
      </c>
      <c r="C22" s="83"/>
      <c r="D22" s="208">
        <f>D23+D26</f>
        <v>2307761.89</v>
      </c>
      <c r="E22" s="228">
        <f>SUM(E23)</f>
        <v>1247631.57</v>
      </c>
      <c r="F22" s="228">
        <v>54.06</v>
      </c>
    </row>
    <row r="23" spans="1:6" ht="32.25" thickBot="1">
      <c r="A23" s="90" t="s">
        <v>206</v>
      </c>
      <c r="B23" s="91" t="s">
        <v>16</v>
      </c>
      <c r="C23" s="81"/>
      <c r="D23" s="222">
        <f>SUM(D25:D25)</f>
        <v>2207761.89</v>
      </c>
      <c r="E23" s="229">
        <f>SUM(E24)</f>
        <v>1247631.57</v>
      </c>
      <c r="F23" s="229">
        <v>54.06</v>
      </c>
    </row>
    <row r="24" spans="1:6" ht="37.5" customHeight="1" thickBot="1">
      <c r="A24" s="79" t="s">
        <v>207</v>
      </c>
      <c r="B24" s="74" t="s">
        <v>17</v>
      </c>
      <c r="C24" s="46"/>
      <c r="D24" s="209">
        <f>D25</f>
        <v>2207761.89</v>
      </c>
      <c r="E24" s="230">
        <f>SUM(E25)</f>
        <v>1247631.57</v>
      </c>
      <c r="F24" s="230">
        <v>54.06</v>
      </c>
    </row>
    <row r="25" spans="1:6" ht="48" thickBot="1">
      <c r="A25" s="45" t="s">
        <v>205</v>
      </c>
      <c r="B25" s="41" t="s">
        <v>208</v>
      </c>
      <c r="C25" s="2">
        <v>200</v>
      </c>
      <c r="D25" s="56">
        <v>2207761.89</v>
      </c>
      <c r="E25" s="230">
        <v>1247631.57</v>
      </c>
      <c r="F25" s="230">
        <v>54.06</v>
      </c>
    </row>
    <row r="26" spans="1:6" ht="16.5" thickBot="1">
      <c r="A26" s="90" t="s">
        <v>102</v>
      </c>
      <c r="B26" s="110" t="s">
        <v>19</v>
      </c>
      <c r="C26" s="81"/>
      <c r="D26" s="222">
        <f>SUM(D28)</f>
        <v>100000</v>
      </c>
      <c r="E26" s="229">
        <f>SUM(E28)</f>
        <v>0</v>
      </c>
      <c r="F26" s="229">
        <v>0</v>
      </c>
    </row>
    <row r="27" spans="1:6" ht="16.5" thickBot="1">
      <c r="A27" s="89" t="s">
        <v>18</v>
      </c>
      <c r="B27" s="74" t="s">
        <v>20</v>
      </c>
      <c r="C27" s="46"/>
      <c r="D27" s="209">
        <f>D28</f>
        <v>100000</v>
      </c>
      <c r="E27" s="230">
        <f>SUM(E28)</f>
        <v>0</v>
      </c>
      <c r="F27" s="230">
        <v>0</v>
      </c>
    </row>
    <row r="28" spans="1:6" ht="48" thickBot="1">
      <c r="A28" s="42" t="s">
        <v>210</v>
      </c>
      <c r="B28" s="41" t="s">
        <v>209</v>
      </c>
      <c r="C28" s="2">
        <v>200</v>
      </c>
      <c r="D28" s="56">
        <v>100000</v>
      </c>
      <c r="E28" s="230">
        <v>0</v>
      </c>
      <c r="F28" s="230">
        <v>0</v>
      </c>
    </row>
    <row r="29" spans="1:6" ht="48" thickBot="1">
      <c r="A29" s="111" t="s">
        <v>211</v>
      </c>
      <c r="B29" s="68" t="s">
        <v>21</v>
      </c>
      <c r="C29" s="83"/>
      <c r="D29" s="208">
        <f>D30+D35+D41</f>
        <v>4485356</v>
      </c>
      <c r="E29" s="231">
        <f>SUM(E30+E35+E41)</f>
        <v>3071528.46</v>
      </c>
      <c r="F29" s="228">
        <v>68.5</v>
      </c>
    </row>
    <row r="30" spans="1:6" ht="32.25" thickBot="1">
      <c r="A30" s="112" t="s">
        <v>212</v>
      </c>
      <c r="B30" s="113" t="s">
        <v>22</v>
      </c>
      <c r="C30" s="88"/>
      <c r="D30" s="78">
        <f>D31</f>
        <v>2717356</v>
      </c>
      <c r="E30" s="232">
        <f>SUM(E31)</f>
        <v>2451795.09</v>
      </c>
      <c r="F30" s="229">
        <v>90.3</v>
      </c>
    </row>
    <row r="31" spans="1:6" ht="32.25" thickBot="1">
      <c r="A31" s="73" t="s">
        <v>213</v>
      </c>
      <c r="B31" s="74" t="s">
        <v>23</v>
      </c>
      <c r="C31" s="67"/>
      <c r="D31" s="209">
        <f>D32+D33+D34</f>
        <v>2717356</v>
      </c>
      <c r="E31" s="233">
        <f>SUM(E32:E34)</f>
        <v>2451795.09</v>
      </c>
      <c r="F31" s="230">
        <v>90.3</v>
      </c>
    </row>
    <row r="32" spans="1:6" ht="48" thickBot="1">
      <c r="A32" s="114" t="s">
        <v>278</v>
      </c>
      <c r="B32" s="41" t="s">
        <v>215</v>
      </c>
      <c r="C32" s="5">
        <v>200</v>
      </c>
      <c r="D32" s="56">
        <v>1447356</v>
      </c>
      <c r="E32" s="233">
        <v>1183435.99</v>
      </c>
      <c r="F32" s="230">
        <v>81.8</v>
      </c>
    </row>
    <row r="33" spans="1:6" ht="67.5" customHeight="1" thickBot="1">
      <c r="A33" s="115" t="s">
        <v>277</v>
      </c>
      <c r="B33" s="41" t="s">
        <v>214</v>
      </c>
      <c r="C33" s="5">
        <v>200</v>
      </c>
      <c r="D33" s="56">
        <v>170000</v>
      </c>
      <c r="E33" s="230">
        <v>168359.1</v>
      </c>
      <c r="F33" s="230">
        <v>99.03</v>
      </c>
    </row>
    <row r="34" spans="1:6" ht="79.5" thickBot="1">
      <c r="A34" s="42" t="s">
        <v>85</v>
      </c>
      <c r="B34" s="41" t="s">
        <v>294</v>
      </c>
      <c r="C34" s="5">
        <v>400</v>
      </c>
      <c r="D34" s="56">
        <v>1100000</v>
      </c>
      <c r="E34" s="234">
        <v>1100000</v>
      </c>
      <c r="F34" s="230">
        <v>100</v>
      </c>
    </row>
    <row r="35" spans="1:6" ht="32.25" thickBot="1">
      <c r="A35" s="90" t="s">
        <v>216</v>
      </c>
      <c r="B35" s="80" t="s">
        <v>217</v>
      </c>
      <c r="C35" s="81"/>
      <c r="D35" s="78">
        <f>D36</f>
        <v>730000</v>
      </c>
      <c r="E35" s="229">
        <f>SUM(E36)</f>
        <v>332944</v>
      </c>
      <c r="F35" s="229">
        <v>45.6</v>
      </c>
    </row>
    <row r="36" spans="1:6" ht="32.25" thickBot="1">
      <c r="A36" s="89" t="s">
        <v>25</v>
      </c>
      <c r="B36" s="74" t="s">
        <v>218</v>
      </c>
      <c r="C36" s="46"/>
      <c r="D36" s="209">
        <f>D38+D37+D39+D40</f>
        <v>730000</v>
      </c>
      <c r="E36" s="230">
        <f>SUM(E37:E40)</f>
        <v>332944</v>
      </c>
      <c r="F36" s="230">
        <v>45.6</v>
      </c>
    </row>
    <row r="37" spans="1:6" ht="48" thickBot="1">
      <c r="A37" s="61" t="s">
        <v>282</v>
      </c>
      <c r="B37" s="62" t="s">
        <v>220</v>
      </c>
      <c r="C37" s="63">
        <v>200</v>
      </c>
      <c r="D37" s="210">
        <v>320000</v>
      </c>
      <c r="E37" s="230">
        <v>147440</v>
      </c>
      <c r="F37" s="230">
        <v>46.07</v>
      </c>
    </row>
    <row r="38" spans="1:6" ht="45.75" customHeight="1" thickBot="1">
      <c r="A38" s="42" t="s">
        <v>221</v>
      </c>
      <c r="B38" s="41" t="s">
        <v>219</v>
      </c>
      <c r="C38" s="7">
        <v>200</v>
      </c>
      <c r="D38" s="56">
        <v>250000</v>
      </c>
      <c r="E38" s="230">
        <v>125510</v>
      </c>
      <c r="F38" s="230">
        <v>50.2</v>
      </c>
    </row>
    <row r="39" spans="1:6" ht="45.75" customHeight="1" thickBot="1">
      <c r="A39" s="42" t="s">
        <v>283</v>
      </c>
      <c r="B39" s="121" t="s">
        <v>284</v>
      </c>
      <c r="C39" s="122">
        <v>200</v>
      </c>
      <c r="D39" s="123">
        <v>100000</v>
      </c>
      <c r="E39" s="230">
        <v>59994</v>
      </c>
      <c r="F39" s="230">
        <v>59.99</v>
      </c>
    </row>
    <row r="40" spans="1:6" ht="64.5" customHeight="1" thickBot="1">
      <c r="A40" s="120" t="s">
        <v>88</v>
      </c>
      <c r="B40" s="121" t="s">
        <v>288</v>
      </c>
      <c r="C40" s="122">
        <v>200</v>
      </c>
      <c r="D40" s="123">
        <v>60000</v>
      </c>
      <c r="E40" s="230">
        <v>0</v>
      </c>
      <c r="F40" s="230">
        <v>0</v>
      </c>
    </row>
    <row r="41" spans="1:6" ht="32.25" thickBot="1">
      <c r="A41" s="70" t="s">
        <v>222</v>
      </c>
      <c r="B41" s="82" t="s">
        <v>24</v>
      </c>
      <c r="C41" s="88"/>
      <c r="D41" s="78">
        <f>SUM(D43:D43)</f>
        <v>1038000</v>
      </c>
      <c r="E41" s="229">
        <f>SUM(E42)</f>
        <v>286789.37</v>
      </c>
      <c r="F41" s="229">
        <v>27.63</v>
      </c>
    </row>
    <row r="42" spans="1:6" ht="48" thickBot="1">
      <c r="A42" s="73" t="s">
        <v>223</v>
      </c>
      <c r="B42" s="74" t="s">
        <v>224</v>
      </c>
      <c r="C42" s="67"/>
      <c r="D42" s="209">
        <f>D43</f>
        <v>1038000</v>
      </c>
      <c r="E42" s="230">
        <f>SUM(E43)</f>
        <v>286789.37</v>
      </c>
      <c r="F42" s="230">
        <v>27.63</v>
      </c>
    </row>
    <row r="43" spans="1:6" ht="93.75" customHeight="1" thickBot="1">
      <c r="A43" s="42" t="s">
        <v>225</v>
      </c>
      <c r="B43" s="41" t="s">
        <v>226</v>
      </c>
      <c r="C43" s="2">
        <v>200</v>
      </c>
      <c r="D43" s="44">
        <v>1038000</v>
      </c>
      <c r="E43" s="230">
        <v>286789.37</v>
      </c>
      <c r="F43" s="230">
        <v>27.63</v>
      </c>
    </row>
    <row r="44" spans="1:6" ht="48" thickBot="1">
      <c r="A44" s="116" t="s">
        <v>267</v>
      </c>
      <c r="B44" s="68" t="s">
        <v>26</v>
      </c>
      <c r="C44" s="83"/>
      <c r="D44" s="208">
        <f>D45</f>
        <v>447000</v>
      </c>
      <c r="E44" s="228">
        <f>SUM(E45)</f>
        <v>373738.32</v>
      </c>
      <c r="F44" s="228">
        <v>83.6</v>
      </c>
    </row>
    <row r="45" spans="1:6" ht="32.25" thickBot="1">
      <c r="A45" s="76" t="s">
        <v>6</v>
      </c>
      <c r="B45" s="82" t="s">
        <v>27</v>
      </c>
      <c r="C45" s="86"/>
      <c r="D45" s="78">
        <f>SUM(D47:D49)</f>
        <v>447000</v>
      </c>
      <c r="E45" s="229">
        <f>SUM(E46)</f>
        <v>373738.32</v>
      </c>
      <c r="F45" s="229">
        <v>83.6</v>
      </c>
    </row>
    <row r="46" spans="1:6" ht="32.25" thickBot="1">
      <c r="A46" s="73" t="s">
        <v>28</v>
      </c>
      <c r="B46" s="74" t="s">
        <v>29</v>
      </c>
      <c r="C46" s="84"/>
      <c r="D46" s="209">
        <f>D47+D49+D48</f>
        <v>447000</v>
      </c>
      <c r="E46" s="230">
        <f>SUM(E47:E49)</f>
        <v>373738.32</v>
      </c>
      <c r="F46" s="230">
        <v>83.6</v>
      </c>
    </row>
    <row r="47" spans="1:6" ht="60.75" customHeight="1" thickBot="1">
      <c r="A47" s="42" t="s">
        <v>285</v>
      </c>
      <c r="B47" s="41" t="s">
        <v>227</v>
      </c>
      <c r="C47" s="2">
        <v>200</v>
      </c>
      <c r="D47" s="44">
        <v>220000</v>
      </c>
      <c r="E47" s="230">
        <v>147700.32</v>
      </c>
      <c r="F47" s="230">
        <v>67.1</v>
      </c>
    </row>
    <row r="48" spans="1:6" ht="60.75" customHeight="1" thickBot="1">
      <c r="A48" s="42" t="s">
        <v>89</v>
      </c>
      <c r="B48" s="60" t="s">
        <v>287</v>
      </c>
      <c r="C48" s="2">
        <v>200</v>
      </c>
      <c r="D48" s="44">
        <v>167000</v>
      </c>
      <c r="E48" s="230">
        <v>166038</v>
      </c>
      <c r="F48" s="230">
        <v>99.4</v>
      </c>
    </row>
    <row r="49" spans="1:6" ht="32.25" thickBot="1">
      <c r="A49" s="42" t="s">
        <v>276</v>
      </c>
      <c r="B49" s="41" t="s">
        <v>228</v>
      </c>
      <c r="C49" s="2">
        <v>200</v>
      </c>
      <c r="D49" s="56">
        <v>60000</v>
      </c>
      <c r="E49" s="230">
        <v>60000</v>
      </c>
      <c r="F49" s="230">
        <v>100</v>
      </c>
    </row>
    <row r="50" spans="1:6" ht="48" thickBot="1">
      <c r="A50" s="111" t="s">
        <v>229</v>
      </c>
      <c r="B50" s="68" t="s">
        <v>30</v>
      </c>
      <c r="C50" s="83"/>
      <c r="D50" s="208">
        <f>D51+D55+D58</f>
        <v>3157381.63</v>
      </c>
      <c r="E50" s="228">
        <f>SUM(E51+E55+E58)</f>
        <v>2083553.1500000001</v>
      </c>
      <c r="F50" s="228">
        <v>65.98</v>
      </c>
    </row>
    <row r="51" spans="1:6" ht="32.25" thickBot="1">
      <c r="A51" s="112" t="s">
        <v>230</v>
      </c>
      <c r="B51" s="82" t="s">
        <v>31</v>
      </c>
      <c r="C51" s="81"/>
      <c r="D51" s="78">
        <f>SUM(D53:D54)</f>
        <v>1439202</v>
      </c>
      <c r="E51" s="229">
        <f>SUM(E52)</f>
        <v>1282465.8900000001</v>
      </c>
      <c r="F51" s="229">
        <v>89.1</v>
      </c>
    </row>
    <row r="52" spans="1:6" ht="16.5" thickBot="1">
      <c r="A52" s="79" t="s">
        <v>32</v>
      </c>
      <c r="B52" s="74" t="s">
        <v>33</v>
      </c>
      <c r="C52" s="46"/>
      <c r="D52" s="211">
        <f>D53+D54</f>
        <v>1439202</v>
      </c>
      <c r="E52" s="230">
        <f>SUM(E53:E54)</f>
        <v>1282465.8900000001</v>
      </c>
      <c r="F52" s="230">
        <v>89.1</v>
      </c>
    </row>
    <row r="53" spans="1:6" s="36" customFormat="1" ht="32.25" thickBot="1">
      <c r="A53" s="42" t="s">
        <v>105</v>
      </c>
      <c r="B53" s="41" t="s">
        <v>231</v>
      </c>
      <c r="C53" s="84">
        <v>200</v>
      </c>
      <c r="D53" s="211">
        <v>800000</v>
      </c>
      <c r="E53" s="235">
        <v>643264.34</v>
      </c>
      <c r="F53" s="235">
        <v>80.4</v>
      </c>
    </row>
    <row r="54" spans="1:6" s="36" customFormat="1" ht="48" thickBot="1">
      <c r="A54" s="59" t="s">
        <v>106</v>
      </c>
      <c r="B54" s="60" t="s">
        <v>286</v>
      </c>
      <c r="C54" s="46">
        <v>200</v>
      </c>
      <c r="D54" s="209">
        <v>639202</v>
      </c>
      <c r="E54" s="235">
        <v>639201.55</v>
      </c>
      <c r="F54" s="235">
        <v>99.99</v>
      </c>
    </row>
    <row r="55" spans="1:6" ht="32.25" thickBot="1">
      <c r="A55" s="76" t="s">
        <v>91</v>
      </c>
      <c r="B55" s="71" t="s">
        <v>34</v>
      </c>
      <c r="C55" s="77"/>
      <c r="D55" s="78">
        <f>D56</f>
        <v>70000</v>
      </c>
      <c r="E55" s="229">
        <f>SUM(E56)</f>
        <v>53767</v>
      </c>
      <c r="F55" s="229">
        <v>76.81</v>
      </c>
    </row>
    <row r="56" spans="1:6" ht="32.25" thickBot="1">
      <c r="A56" s="75" t="s">
        <v>35</v>
      </c>
      <c r="B56" s="74" t="s">
        <v>274</v>
      </c>
      <c r="C56" s="67"/>
      <c r="D56" s="211">
        <f>D57</f>
        <v>70000</v>
      </c>
      <c r="E56" s="230">
        <f>SUM(E57)</f>
        <v>53767</v>
      </c>
      <c r="F56" s="230">
        <v>76.81</v>
      </c>
    </row>
    <row r="57" spans="1:6" ht="48" thickBot="1">
      <c r="A57" s="45" t="s">
        <v>107</v>
      </c>
      <c r="B57" s="41" t="s">
        <v>268</v>
      </c>
      <c r="C57" s="47">
        <v>200</v>
      </c>
      <c r="D57" s="212">
        <v>70000</v>
      </c>
      <c r="E57" s="230">
        <v>53767</v>
      </c>
      <c r="F57" s="230">
        <v>76.81</v>
      </c>
    </row>
    <row r="58" spans="1:6" ht="32.25" thickBot="1">
      <c r="A58" s="70" t="s">
        <v>92</v>
      </c>
      <c r="B58" s="71" t="s">
        <v>36</v>
      </c>
      <c r="C58" s="72"/>
      <c r="D58" s="213">
        <f>SUM(D61+D60)</f>
        <v>1648179.63</v>
      </c>
      <c r="E58" s="229">
        <f>SUM(E59)</f>
        <v>747320.26</v>
      </c>
      <c r="F58" s="229">
        <v>45.34</v>
      </c>
    </row>
    <row r="59" spans="1:6" ht="16.5" thickBot="1">
      <c r="A59" s="73" t="s">
        <v>37</v>
      </c>
      <c r="B59" s="74" t="s">
        <v>38</v>
      </c>
      <c r="C59" s="67"/>
      <c r="D59" s="211">
        <f>D61+D60</f>
        <v>1648179.63</v>
      </c>
      <c r="E59" s="230">
        <f>SUM(E60:E61)</f>
        <v>747320.26</v>
      </c>
      <c r="F59" s="230">
        <v>45.34</v>
      </c>
    </row>
    <row r="60" spans="1:6" ht="48" thickBot="1">
      <c r="A60" s="64" t="s">
        <v>232</v>
      </c>
      <c r="B60" s="62" t="s">
        <v>233</v>
      </c>
      <c r="C60" s="65">
        <v>200</v>
      </c>
      <c r="D60" s="214">
        <v>1448179.63</v>
      </c>
      <c r="E60" s="230">
        <v>747320.26</v>
      </c>
      <c r="F60" s="230">
        <v>45.34</v>
      </c>
    </row>
    <row r="61" spans="1:6" ht="22.5" customHeight="1" thickBot="1">
      <c r="A61" s="42" t="s">
        <v>234</v>
      </c>
      <c r="B61" s="41" t="s">
        <v>235</v>
      </c>
      <c r="C61" s="2">
        <v>200</v>
      </c>
      <c r="D61" s="56">
        <v>200000</v>
      </c>
      <c r="E61" s="230">
        <v>0</v>
      </c>
      <c r="F61" s="230"/>
    </row>
    <row r="62" spans="1:6" ht="32.25" thickBot="1">
      <c r="A62" s="100" t="s">
        <v>236</v>
      </c>
      <c r="B62" s="68" t="s">
        <v>39</v>
      </c>
      <c r="C62" s="83"/>
      <c r="D62" s="208">
        <f>D63+D70+D77</f>
        <v>5681299.000000001</v>
      </c>
      <c r="E62" s="228">
        <f>SUM(E63+E70+E77)</f>
        <v>5115521.84</v>
      </c>
      <c r="F62" s="228">
        <v>90.04</v>
      </c>
    </row>
    <row r="63" spans="1:6" ht="48" thickBot="1">
      <c r="A63" s="76" t="s">
        <v>237</v>
      </c>
      <c r="B63" s="82" t="s">
        <v>40</v>
      </c>
      <c r="C63" s="86"/>
      <c r="D63" s="101">
        <f>D64</f>
        <v>4823567.5600000005</v>
      </c>
      <c r="E63" s="229">
        <f>SUM(E64)</f>
        <v>4441062.22</v>
      </c>
      <c r="F63" s="229">
        <v>92.07</v>
      </c>
    </row>
    <row r="64" spans="1:6" ht="16.5" thickBot="1">
      <c r="A64" s="73" t="s">
        <v>42</v>
      </c>
      <c r="B64" s="74" t="s">
        <v>41</v>
      </c>
      <c r="C64" s="67"/>
      <c r="D64" s="215">
        <f>D65+D67+D68+D69+D66</f>
        <v>4823567.5600000005</v>
      </c>
      <c r="E64" s="230">
        <f>SUM(E65:E69)</f>
        <v>4441062.22</v>
      </c>
      <c r="F64" s="230">
        <v>92.07</v>
      </c>
    </row>
    <row r="65" spans="1:6" ht="97.5" customHeight="1" thickBot="1">
      <c r="A65" s="48" t="s">
        <v>266</v>
      </c>
      <c r="B65" s="41" t="s">
        <v>238</v>
      </c>
      <c r="C65" s="5">
        <v>100</v>
      </c>
      <c r="D65" s="56">
        <v>2531039.93</v>
      </c>
      <c r="E65" s="230">
        <v>2378464.6</v>
      </c>
      <c r="F65" s="230">
        <v>93.97</v>
      </c>
    </row>
    <row r="66" spans="1:6" ht="91.5" customHeight="1" thickBot="1">
      <c r="A66" s="117" t="s">
        <v>239</v>
      </c>
      <c r="B66" s="98" t="s">
        <v>300</v>
      </c>
      <c r="C66" s="2">
        <v>100</v>
      </c>
      <c r="D66" s="56">
        <v>29493.28</v>
      </c>
      <c r="E66" s="230">
        <v>29493.28</v>
      </c>
      <c r="F66" s="230">
        <v>100</v>
      </c>
    </row>
    <row r="67" spans="1:6" ht="125.25" customHeight="1" thickBot="1">
      <c r="A67" s="45" t="s">
        <v>47</v>
      </c>
      <c r="B67" s="98" t="s">
        <v>269</v>
      </c>
      <c r="C67" s="5">
        <v>100</v>
      </c>
      <c r="D67" s="56">
        <v>60202.95</v>
      </c>
      <c r="E67" s="230">
        <v>57419.39</v>
      </c>
      <c r="F67" s="230">
        <v>95.37</v>
      </c>
    </row>
    <row r="68" spans="1:6" ht="48" thickBot="1">
      <c r="A68" s="10" t="s">
        <v>240</v>
      </c>
      <c r="B68" s="41" t="s">
        <v>238</v>
      </c>
      <c r="C68" s="5">
        <v>200</v>
      </c>
      <c r="D68" s="56">
        <v>2187831.4</v>
      </c>
      <c r="E68" s="230">
        <v>1972533.95</v>
      </c>
      <c r="F68" s="230">
        <v>90.2</v>
      </c>
    </row>
    <row r="69" spans="1:6" ht="32.25" thickBot="1">
      <c r="A69" s="9" t="s">
        <v>43</v>
      </c>
      <c r="B69" s="41" t="s">
        <v>238</v>
      </c>
      <c r="C69" s="5">
        <v>800</v>
      </c>
      <c r="D69" s="56">
        <v>15000</v>
      </c>
      <c r="E69" s="230">
        <v>3151</v>
      </c>
      <c r="F69" s="230">
        <v>21</v>
      </c>
    </row>
    <row r="70" spans="1:6" ht="32.25" thickBot="1">
      <c r="A70" s="87" t="s">
        <v>136</v>
      </c>
      <c r="B70" s="71" t="s">
        <v>241</v>
      </c>
      <c r="C70" s="72"/>
      <c r="D70" s="213">
        <f>SUM(D72:D76)</f>
        <v>757731.4400000001</v>
      </c>
      <c r="E70" s="229">
        <f>SUM(E71)</f>
        <v>633659.62</v>
      </c>
      <c r="F70" s="229">
        <v>83.62</v>
      </c>
    </row>
    <row r="71" spans="1:6" ht="16.5" thickBot="1">
      <c r="A71" s="73" t="s">
        <v>44</v>
      </c>
      <c r="B71" s="74" t="s">
        <v>45</v>
      </c>
      <c r="C71" s="67"/>
      <c r="D71" s="209">
        <f>D72+D73+D74+D75+D76</f>
        <v>757731.4400000001</v>
      </c>
      <c r="E71" s="230">
        <f>SUM(E72:E76)</f>
        <v>633659.62</v>
      </c>
      <c r="F71" s="230">
        <v>83.62</v>
      </c>
    </row>
    <row r="72" spans="1:6" ht="79.5" thickBot="1">
      <c r="A72" s="10" t="s">
        <v>46</v>
      </c>
      <c r="B72" s="41" t="s">
        <v>242</v>
      </c>
      <c r="C72" s="2">
        <v>100</v>
      </c>
      <c r="D72" s="56">
        <v>518632.67</v>
      </c>
      <c r="E72" s="230">
        <v>422494.82</v>
      </c>
      <c r="F72" s="230">
        <v>81.46</v>
      </c>
    </row>
    <row r="73" spans="1:6" ht="79.5" customHeight="1" thickBot="1">
      <c r="A73" s="49" t="s">
        <v>239</v>
      </c>
      <c r="B73" s="98" t="s">
        <v>301</v>
      </c>
      <c r="C73" s="5">
        <v>100</v>
      </c>
      <c r="D73" s="56">
        <v>11471.72</v>
      </c>
      <c r="E73" s="230">
        <v>11471.72</v>
      </c>
      <c r="F73" s="230">
        <v>100</v>
      </c>
    </row>
    <row r="74" spans="1:6" ht="111" thickBot="1">
      <c r="A74" s="109" t="s">
        <v>47</v>
      </c>
      <c r="B74" s="3" t="s">
        <v>243</v>
      </c>
      <c r="C74" s="5">
        <v>100</v>
      </c>
      <c r="D74" s="56">
        <v>21727.05</v>
      </c>
      <c r="E74" s="230">
        <v>21727.05</v>
      </c>
      <c r="F74" s="230">
        <v>100</v>
      </c>
    </row>
    <row r="75" spans="1:6" ht="33" thickBot="1" thickTop="1">
      <c r="A75" s="9" t="s">
        <v>48</v>
      </c>
      <c r="B75" s="43" t="s">
        <v>242</v>
      </c>
      <c r="C75" s="7">
        <v>200</v>
      </c>
      <c r="D75" s="56">
        <v>204000</v>
      </c>
      <c r="E75" s="230">
        <v>176066.03</v>
      </c>
      <c r="F75" s="230">
        <v>86.3</v>
      </c>
    </row>
    <row r="76" spans="1:6" ht="48" thickBot="1">
      <c r="A76" s="45" t="s">
        <v>49</v>
      </c>
      <c r="B76" s="98" t="s">
        <v>270</v>
      </c>
      <c r="C76" s="7">
        <v>200</v>
      </c>
      <c r="D76" s="56">
        <v>1900</v>
      </c>
      <c r="E76" s="230">
        <v>1900</v>
      </c>
      <c r="F76" s="230">
        <v>100</v>
      </c>
    </row>
    <row r="77" spans="1:6" ht="54.75" customHeight="1" thickBot="1">
      <c r="A77" s="85" t="s">
        <v>244</v>
      </c>
      <c r="B77" s="71" t="s">
        <v>50</v>
      </c>
      <c r="C77" s="102"/>
      <c r="D77" s="213">
        <f>SUM(D79)</f>
        <v>100000</v>
      </c>
      <c r="E77" s="229">
        <f>SUM(E78)</f>
        <v>40800</v>
      </c>
      <c r="F77" s="229">
        <v>40.8</v>
      </c>
    </row>
    <row r="78" spans="1:6" ht="16.5" thickBot="1">
      <c r="A78" s="73" t="s">
        <v>51</v>
      </c>
      <c r="B78" s="74" t="s">
        <v>52</v>
      </c>
      <c r="C78" s="67"/>
      <c r="D78" s="209">
        <f>D79</f>
        <v>100000</v>
      </c>
      <c r="E78" s="230">
        <f>SUM(E79)</f>
        <v>40800</v>
      </c>
      <c r="F78" s="230">
        <v>40.8</v>
      </c>
    </row>
    <row r="79" spans="1:6" ht="63.75" thickBot="1">
      <c r="A79" s="9" t="s">
        <v>53</v>
      </c>
      <c r="B79" s="41" t="s">
        <v>245</v>
      </c>
      <c r="C79" s="5">
        <v>200</v>
      </c>
      <c r="D79" s="56">
        <v>100000</v>
      </c>
      <c r="E79" s="230">
        <v>40800</v>
      </c>
      <c r="F79" s="230">
        <v>40.8</v>
      </c>
    </row>
    <row r="80" spans="1:6" ht="32.25" thickBot="1">
      <c r="A80" s="99" t="s">
        <v>246</v>
      </c>
      <c r="B80" s="68" t="s">
        <v>54</v>
      </c>
      <c r="C80" s="83"/>
      <c r="D80" s="208">
        <f>D81+D93</f>
        <v>5406877.12</v>
      </c>
      <c r="E80" s="228">
        <f>SUM(E81+E93)</f>
        <v>5325784.17</v>
      </c>
      <c r="F80" s="228">
        <v>153.9</v>
      </c>
    </row>
    <row r="81" spans="1:6" ht="32.25" thickBot="1">
      <c r="A81" s="224" t="s">
        <v>247</v>
      </c>
      <c r="B81" s="225" t="s">
        <v>55</v>
      </c>
      <c r="C81" s="226"/>
      <c r="D81" s="227">
        <f>SUM(D82)</f>
        <v>5373877.12</v>
      </c>
      <c r="E81" s="229">
        <f>SUM(E83:E92)</f>
        <v>5304434.17</v>
      </c>
      <c r="F81" s="229">
        <v>98.71</v>
      </c>
    </row>
    <row r="82" spans="1:6" ht="32.25" thickBot="1">
      <c r="A82" s="73" t="s">
        <v>56</v>
      </c>
      <c r="B82" s="74" t="s">
        <v>57</v>
      </c>
      <c r="C82" s="67"/>
      <c r="D82" s="209">
        <f>D83+D84+D85+D86+D87+D88+D89+D90+D91+D92</f>
        <v>5373877.12</v>
      </c>
      <c r="E82" s="230">
        <f>SUM(E83:E92)</f>
        <v>5304434.17</v>
      </c>
      <c r="F82" s="230">
        <v>98.71</v>
      </c>
    </row>
    <row r="83" spans="1:6" ht="111.75" customHeight="1" thickBot="1">
      <c r="A83" s="9" t="s">
        <v>58</v>
      </c>
      <c r="B83" s="41" t="s">
        <v>248</v>
      </c>
      <c r="C83" s="2">
        <v>100</v>
      </c>
      <c r="D83" s="56">
        <v>3722497</v>
      </c>
      <c r="E83" s="230">
        <v>3717270.87</v>
      </c>
      <c r="F83" s="230">
        <v>99.9</v>
      </c>
    </row>
    <row r="84" spans="1:6" ht="65.25" customHeight="1" thickBot="1">
      <c r="A84" s="9" t="s">
        <v>59</v>
      </c>
      <c r="B84" s="5" t="s">
        <v>291</v>
      </c>
      <c r="C84" s="5">
        <v>200</v>
      </c>
      <c r="D84" s="56">
        <v>451082.12</v>
      </c>
      <c r="E84" s="230">
        <v>440264.68</v>
      </c>
      <c r="F84" s="230">
        <v>97.61</v>
      </c>
    </row>
    <row r="85" spans="1:6" ht="48" customHeight="1" thickBot="1">
      <c r="A85" s="9" t="s">
        <v>60</v>
      </c>
      <c r="B85" s="5" t="s">
        <v>290</v>
      </c>
      <c r="C85" s="5">
        <v>800</v>
      </c>
      <c r="D85" s="56">
        <v>6608</v>
      </c>
      <c r="E85" s="230">
        <v>5717.23</v>
      </c>
      <c r="F85" s="230">
        <v>86.52</v>
      </c>
    </row>
    <row r="86" spans="1:6" ht="79.5" thickBot="1">
      <c r="A86" s="9" t="s">
        <v>61</v>
      </c>
      <c r="B86" s="43" t="s">
        <v>249</v>
      </c>
      <c r="C86" s="2">
        <v>100</v>
      </c>
      <c r="D86" s="56">
        <v>913790</v>
      </c>
      <c r="E86" s="230">
        <v>913686.31</v>
      </c>
      <c r="F86" s="230">
        <v>99.99</v>
      </c>
    </row>
    <row r="87" spans="1:6" ht="44.25" customHeight="1" thickBot="1">
      <c r="A87" s="236" t="s">
        <v>415</v>
      </c>
      <c r="B87" s="126" t="s">
        <v>302</v>
      </c>
      <c r="C87" s="5">
        <v>800</v>
      </c>
      <c r="D87" s="56">
        <v>25100</v>
      </c>
      <c r="E87" s="230">
        <v>25031.87</v>
      </c>
      <c r="F87" s="230">
        <v>99.76</v>
      </c>
    </row>
    <row r="88" spans="1:6" ht="63.75" thickBot="1">
      <c r="A88" s="9" t="s">
        <v>62</v>
      </c>
      <c r="B88" s="41" t="s">
        <v>295</v>
      </c>
      <c r="C88" s="5">
        <v>200</v>
      </c>
      <c r="D88" s="56">
        <v>35000</v>
      </c>
      <c r="E88" s="230">
        <v>1000</v>
      </c>
      <c r="F88" s="230">
        <v>0.03</v>
      </c>
    </row>
    <row r="89" spans="1:6" ht="48" thickBot="1">
      <c r="A89" s="9" t="s">
        <v>63</v>
      </c>
      <c r="B89" s="41" t="s">
        <v>250</v>
      </c>
      <c r="C89" s="5">
        <v>200</v>
      </c>
      <c r="D89" s="56">
        <v>24000</v>
      </c>
      <c r="E89" s="230">
        <v>6710</v>
      </c>
      <c r="F89" s="230">
        <v>27.96</v>
      </c>
    </row>
    <row r="90" spans="1:6" ht="63.75" thickBot="1">
      <c r="A90" s="9" t="s">
        <v>271</v>
      </c>
      <c r="B90" s="41" t="s">
        <v>289</v>
      </c>
      <c r="C90" s="5">
        <v>200</v>
      </c>
      <c r="D90" s="56">
        <v>800</v>
      </c>
      <c r="E90" s="230">
        <v>720</v>
      </c>
      <c r="F90" s="230">
        <v>90</v>
      </c>
    </row>
    <row r="91" spans="1:6" ht="63.75" thickBot="1">
      <c r="A91" s="9" t="s">
        <v>64</v>
      </c>
      <c r="B91" s="41" t="s">
        <v>251</v>
      </c>
      <c r="C91" s="5">
        <v>300</v>
      </c>
      <c r="D91" s="56">
        <v>36000</v>
      </c>
      <c r="E91" s="230">
        <v>36000</v>
      </c>
      <c r="F91" s="230">
        <v>100</v>
      </c>
    </row>
    <row r="92" spans="1:6" ht="60" customHeight="1" thickBot="1">
      <c r="A92" s="114" t="s">
        <v>281</v>
      </c>
      <c r="B92" s="41" t="s">
        <v>303</v>
      </c>
      <c r="C92" s="5">
        <v>200</v>
      </c>
      <c r="D92" s="56">
        <v>159000</v>
      </c>
      <c r="E92" s="230">
        <v>158033.21</v>
      </c>
      <c r="F92" s="230">
        <v>99.39</v>
      </c>
    </row>
    <row r="93" spans="1:6" ht="16.5" thickBot="1">
      <c r="A93" s="70" t="s">
        <v>137</v>
      </c>
      <c r="B93" s="82" t="s">
        <v>66</v>
      </c>
      <c r="C93" s="88"/>
      <c r="D93" s="78">
        <f>SUM(D95:D96)</f>
        <v>33000</v>
      </c>
      <c r="E93" s="229">
        <f>SUM(E94)</f>
        <v>21350</v>
      </c>
      <c r="F93" s="229">
        <v>64.7</v>
      </c>
    </row>
    <row r="94" spans="1:6" ht="32.25" thickBot="1">
      <c r="A94" s="73" t="s">
        <v>65</v>
      </c>
      <c r="B94" s="66" t="s">
        <v>67</v>
      </c>
      <c r="C94" s="67"/>
      <c r="D94" s="209">
        <f>D95+D96</f>
        <v>33000</v>
      </c>
      <c r="E94" s="230">
        <f>SUM(E95:E96)</f>
        <v>21350</v>
      </c>
      <c r="F94" s="230">
        <v>64.7</v>
      </c>
    </row>
    <row r="95" spans="1:6" ht="48" thickBot="1">
      <c r="A95" s="9" t="s">
        <v>68</v>
      </c>
      <c r="B95" s="41" t="s">
        <v>252</v>
      </c>
      <c r="C95" s="5">
        <v>200</v>
      </c>
      <c r="D95" s="56">
        <v>25000</v>
      </c>
      <c r="E95" s="230">
        <v>14300</v>
      </c>
      <c r="F95" s="230">
        <v>57.2</v>
      </c>
    </row>
    <row r="96" spans="1:6" ht="48" thickBot="1">
      <c r="A96" s="50" t="s">
        <v>69</v>
      </c>
      <c r="B96" s="41" t="s">
        <v>253</v>
      </c>
      <c r="C96" s="6">
        <v>800</v>
      </c>
      <c r="D96" s="56">
        <v>8000</v>
      </c>
      <c r="E96" s="230">
        <v>7050</v>
      </c>
      <c r="F96" s="230">
        <v>88.13</v>
      </c>
    </row>
    <row r="97" spans="1:6" ht="32.25" thickBot="1">
      <c r="A97" s="106" t="s">
        <v>70</v>
      </c>
      <c r="B97" s="68" t="s">
        <v>71</v>
      </c>
      <c r="C97" s="107"/>
      <c r="D97" s="216">
        <f>D98</f>
        <v>10000</v>
      </c>
      <c r="E97" s="228">
        <f>SUM(E98)</f>
        <v>10000</v>
      </c>
      <c r="F97" s="228">
        <v>100</v>
      </c>
    </row>
    <row r="98" spans="1:6" ht="32.25" thickBot="1">
      <c r="A98" s="108" t="s">
        <v>73</v>
      </c>
      <c r="B98" s="80" t="s">
        <v>72</v>
      </c>
      <c r="C98" s="86"/>
      <c r="D98" s="78">
        <f>D99</f>
        <v>10000</v>
      </c>
      <c r="E98" s="229">
        <f>SUM(E99)</f>
        <v>10000</v>
      </c>
      <c r="F98" s="229">
        <v>100</v>
      </c>
    </row>
    <row r="99" spans="1:112" s="38" customFormat="1" ht="32.25" thickBot="1">
      <c r="A99" s="103" t="s">
        <v>75</v>
      </c>
      <c r="B99" s="74" t="s">
        <v>74</v>
      </c>
      <c r="C99" s="84"/>
      <c r="D99" s="209">
        <f>D100</f>
        <v>10000</v>
      </c>
      <c r="E99" s="235">
        <f>SUM(E100)</f>
        <v>10000</v>
      </c>
      <c r="F99" s="235">
        <v>100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</row>
    <row r="100" spans="1:112" ht="40.5" customHeight="1" thickBot="1">
      <c r="A100" s="45" t="s">
        <v>280</v>
      </c>
      <c r="B100" s="41" t="s">
        <v>293</v>
      </c>
      <c r="C100" s="2">
        <v>200</v>
      </c>
      <c r="D100" s="56">
        <v>10000</v>
      </c>
      <c r="E100" s="230">
        <v>10000</v>
      </c>
      <c r="F100" s="235">
        <v>100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</row>
    <row r="101" spans="1:6" ht="32.25" thickBot="1">
      <c r="A101" s="99" t="s">
        <v>254</v>
      </c>
      <c r="B101" s="68" t="s">
        <v>76</v>
      </c>
      <c r="C101" s="69"/>
      <c r="D101" s="208">
        <f>D102</f>
        <v>0</v>
      </c>
      <c r="E101" s="228"/>
      <c r="F101" s="228"/>
    </row>
    <row r="102" spans="1:6" ht="16.5" thickBot="1">
      <c r="A102" s="73" t="s">
        <v>98</v>
      </c>
      <c r="B102" s="74" t="s">
        <v>255</v>
      </c>
      <c r="C102" s="67"/>
      <c r="D102" s="209">
        <f>D103</f>
        <v>0</v>
      </c>
      <c r="E102" s="230"/>
      <c r="F102" s="230"/>
    </row>
    <row r="103" spans="1:6" ht="77.25" customHeight="1" thickBot="1">
      <c r="A103" s="49" t="s">
        <v>257</v>
      </c>
      <c r="B103" s="41" t="s">
        <v>256</v>
      </c>
      <c r="C103" s="5">
        <v>870</v>
      </c>
      <c r="D103" s="56"/>
      <c r="E103" s="230"/>
      <c r="F103" s="230"/>
    </row>
    <row r="104" spans="1:6" ht="48" thickBot="1">
      <c r="A104" s="99" t="s">
        <v>99</v>
      </c>
      <c r="B104" s="68" t="s">
        <v>259</v>
      </c>
      <c r="C104" s="69"/>
      <c r="D104" s="208">
        <f>D105</f>
        <v>151600</v>
      </c>
      <c r="E104" s="228">
        <f>SUM(E105)</f>
        <v>151600</v>
      </c>
      <c r="F104" s="228">
        <v>100</v>
      </c>
    </row>
    <row r="105" spans="1:6" ht="16.5" thickBot="1">
      <c r="A105" s="73" t="s">
        <v>98</v>
      </c>
      <c r="B105" s="66" t="s">
        <v>260</v>
      </c>
      <c r="C105" s="67"/>
      <c r="D105" s="209">
        <f>D106+D107</f>
        <v>151600</v>
      </c>
      <c r="E105" s="230">
        <f>SUM(E106:E107)</f>
        <v>151600</v>
      </c>
      <c r="F105" s="230">
        <v>100</v>
      </c>
    </row>
    <row r="106" spans="1:6" ht="79.5" thickBot="1">
      <c r="A106" s="45" t="s">
        <v>258</v>
      </c>
      <c r="B106" s="52" t="s">
        <v>261</v>
      </c>
      <c r="C106" s="5">
        <v>100</v>
      </c>
      <c r="D106" s="56">
        <v>150648.5</v>
      </c>
      <c r="E106" s="230">
        <v>150648.5</v>
      </c>
      <c r="F106" s="230">
        <v>100</v>
      </c>
    </row>
    <row r="107" spans="1:7" ht="48" thickBot="1">
      <c r="A107" s="10" t="s">
        <v>86</v>
      </c>
      <c r="B107" s="6" t="s">
        <v>262</v>
      </c>
      <c r="C107" s="5">
        <v>200</v>
      </c>
      <c r="D107" s="56">
        <v>951.5</v>
      </c>
      <c r="E107" s="230">
        <v>951.5</v>
      </c>
      <c r="F107" s="230">
        <v>100</v>
      </c>
      <c r="G107" s="36"/>
    </row>
    <row r="108" spans="1:6" ht="48" thickBot="1">
      <c r="A108" s="53" t="s">
        <v>77</v>
      </c>
      <c r="B108" s="54" t="s">
        <v>265</v>
      </c>
      <c r="C108" s="51"/>
      <c r="D108" s="216">
        <f>D109</f>
        <v>1241.4</v>
      </c>
      <c r="E108" s="228">
        <v>1241.4</v>
      </c>
      <c r="F108" s="228">
        <v>100</v>
      </c>
    </row>
    <row r="109" spans="1:6" ht="16.5" thickBot="1">
      <c r="A109" s="104" t="s">
        <v>98</v>
      </c>
      <c r="B109" s="105" t="s">
        <v>263</v>
      </c>
      <c r="C109" s="84">
        <v>0</v>
      </c>
      <c r="D109" s="209">
        <f>D110</f>
        <v>1241.4</v>
      </c>
      <c r="E109" s="230">
        <f>SUM(E110)</f>
        <v>1241.4</v>
      </c>
      <c r="F109" s="230">
        <v>100</v>
      </c>
    </row>
    <row r="110" spans="1:6" ht="54.75" customHeight="1" thickBot="1">
      <c r="A110" s="55" t="s">
        <v>108</v>
      </c>
      <c r="B110" s="41" t="s">
        <v>264</v>
      </c>
      <c r="C110" s="2">
        <v>200</v>
      </c>
      <c r="D110" s="56">
        <v>1241.4</v>
      </c>
      <c r="E110" s="230">
        <v>1241.4</v>
      </c>
      <c r="F110" s="230">
        <v>100</v>
      </c>
    </row>
    <row r="111" spans="1:6" ht="16.5" thickBot="1">
      <c r="A111" s="39" t="s">
        <v>100</v>
      </c>
      <c r="B111" s="40"/>
      <c r="C111" s="40"/>
      <c r="D111" s="208">
        <f>D10+D22+D29+D44+D50+D62+D80+D97+D101+D104+D108</f>
        <v>21981194.15</v>
      </c>
      <c r="E111" s="231">
        <f>SUM(E10+E22+E29+E44+E50+E62+E80+E97+E104+E108)</f>
        <v>17693365.93</v>
      </c>
      <c r="F111" s="228">
        <v>80.5</v>
      </c>
    </row>
    <row r="127" ht="22.5" customHeight="1"/>
  </sheetData>
  <sheetProtection/>
  <mergeCells count="3">
    <mergeCell ref="A6:D6"/>
    <mergeCell ref="C4:D4"/>
    <mergeCell ref="D8:F8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7"/>
  <sheetViews>
    <sheetView zoomScalePageLayoutView="0" workbookViewId="0" topLeftCell="A4">
      <selection activeCell="I16" sqref="I16"/>
    </sheetView>
  </sheetViews>
  <sheetFormatPr defaultColWidth="9.00390625" defaultRowHeight="15.75"/>
  <cols>
    <col min="1" max="1" width="4.125" style="0" customWidth="1"/>
    <col min="2" max="2" width="12.50390625" style="0" customWidth="1"/>
    <col min="3" max="3" width="19.875" style="0" customWidth="1"/>
    <col min="4" max="4" width="17.75390625" style="0" customWidth="1"/>
    <col min="5" max="5" width="13.375" style="0" customWidth="1"/>
  </cols>
  <sheetData>
    <row r="2" spans="4:5" ht="35.25" customHeight="1">
      <c r="D2" s="249" t="s">
        <v>504</v>
      </c>
      <c r="E2" s="249"/>
    </row>
    <row r="3" spans="2:5" ht="79.5" customHeight="1" thickBot="1">
      <c r="B3" s="305" t="s">
        <v>505</v>
      </c>
      <c r="C3" s="305"/>
      <c r="D3" s="305"/>
      <c r="E3" s="305"/>
    </row>
    <row r="4" spans="2:5" ht="58.5" customHeight="1" thickBot="1">
      <c r="B4" s="303" t="s">
        <v>496</v>
      </c>
      <c r="C4" s="304"/>
      <c r="D4" s="303" t="s">
        <v>501</v>
      </c>
      <c r="E4" s="304"/>
    </row>
    <row r="5" spans="2:5" ht="39" customHeight="1" thickBot="1">
      <c r="B5" s="237" t="s">
        <v>506</v>
      </c>
      <c r="C5" s="238">
        <v>0</v>
      </c>
      <c r="D5" s="239" t="s">
        <v>507</v>
      </c>
      <c r="E5" s="238">
        <v>0</v>
      </c>
    </row>
    <row r="6" spans="2:5" ht="16.5" thickBot="1">
      <c r="B6" s="240"/>
      <c r="C6" s="241"/>
      <c r="D6" s="242"/>
      <c r="E6" s="241"/>
    </row>
    <row r="7" spans="2:5" ht="39" thickBot="1">
      <c r="B7" s="237" t="s">
        <v>508</v>
      </c>
      <c r="C7" s="238">
        <v>0</v>
      </c>
      <c r="D7" s="239" t="s">
        <v>508</v>
      </c>
      <c r="E7" s="238">
        <v>0</v>
      </c>
    </row>
    <row r="8" spans="2:5" ht="16.5" thickBot="1">
      <c r="B8" s="240" t="s">
        <v>497</v>
      </c>
      <c r="C8" s="241"/>
      <c r="D8" s="242" t="s">
        <v>497</v>
      </c>
      <c r="E8" s="241">
        <v>0</v>
      </c>
    </row>
    <row r="9" spans="2:5" ht="26.25" customHeight="1" thickBot="1">
      <c r="B9" s="240" t="s">
        <v>498</v>
      </c>
      <c r="C9" s="238">
        <v>0</v>
      </c>
      <c r="D9" s="242"/>
      <c r="E9" s="241">
        <v>0</v>
      </c>
    </row>
    <row r="10" spans="2:5" ht="39" customHeight="1" thickBot="1">
      <c r="B10" s="240" t="s">
        <v>499</v>
      </c>
      <c r="C10" s="238">
        <v>0</v>
      </c>
      <c r="D10" s="242" t="s">
        <v>499</v>
      </c>
      <c r="E10" s="238">
        <v>0</v>
      </c>
    </row>
    <row r="11" spans="2:5" ht="16.5" thickBot="1">
      <c r="B11" s="240"/>
      <c r="C11" s="241"/>
      <c r="D11" s="242"/>
      <c r="E11" s="241"/>
    </row>
    <row r="12" spans="2:5" ht="39" thickBot="1">
      <c r="B12" s="237" t="s">
        <v>509</v>
      </c>
      <c r="C12" s="238">
        <v>0</v>
      </c>
      <c r="D12" s="239" t="s">
        <v>510</v>
      </c>
      <c r="E12" s="241">
        <v>0</v>
      </c>
    </row>
    <row r="13" spans="2:5" ht="16.5" thickBot="1">
      <c r="B13" s="240" t="s">
        <v>497</v>
      </c>
      <c r="C13" s="241"/>
      <c r="D13" s="242" t="s">
        <v>497</v>
      </c>
      <c r="E13" s="241">
        <v>0</v>
      </c>
    </row>
    <row r="14" spans="2:5" ht="26.25" customHeight="1" thickBot="1">
      <c r="B14" s="240" t="s">
        <v>498</v>
      </c>
      <c r="C14" s="238">
        <v>0</v>
      </c>
      <c r="D14" s="242"/>
      <c r="E14" s="241">
        <v>0</v>
      </c>
    </row>
    <row r="15" spans="2:5" ht="51.75" thickBot="1">
      <c r="B15" s="240" t="s">
        <v>500</v>
      </c>
      <c r="C15" s="238">
        <v>0</v>
      </c>
      <c r="D15" s="242" t="s">
        <v>503</v>
      </c>
      <c r="E15" s="238">
        <v>0</v>
      </c>
    </row>
    <row r="16" spans="2:5" ht="16.5" thickBot="1">
      <c r="B16" s="240"/>
      <c r="C16" s="241"/>
      <c r="D16" s="242"/>
      <c r="E16" s="241"/>
    </row>
    <row r="17" spans="2:5" ht="39" customHeight="1" thickBot="1">
      <c r="B17" s="237" t="s">
        <v>502</v>
      </c>
      <c r="C17" s="238">
        <v>0</v>
      </c>
      <c r="D17" s="239" t="s">
        <v>511</v>
      </c>
      <c r="E17" s="238">
        <v>0</v>
      </c>
    </row>
  </sheetData>
  <sheetProtection/>
  <mergeCells count="4">
    <mergeCell ref="B4:C4"/>
    <mergeCell ref="D4:E4"/>
    <mergeCell ref="D2:E2"/>
    <mergeCell ref="B3:E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S54" sqref="S54"/>
    </sheetView>
  </sheetViews>
  <sheetFormatPr defaultColWidth="9.00390625" defaultRowHeight="15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5.75">
      <c r="A1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Колосова</dc:creator>
  <cp:keywords/>
  <dc:description/>
  <cp:lastModifiedBy>svetlana</cp:lastModifiedBy>
  <cp:lastPrinted>2016-01-05T10:11:49Z</cp:lastPrinted>
  <dcterms:created xsi:type="dcterms:W3CDTF">2014-11-10T05:52:58Z</dcterms:created>
  <dcterms:modified xsi:type="dcterms:W3CDTF">2017-08-23T11:39:38Z</dcterms:modified>
  <cp:category/>
  <cp:version/>
  <cp:contentType/>
  <cp:contentStatus/>
</cp:coreProperties>
</file>