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ЭТАПЫ НА САЙТ\2019 год\3 этап 2019\Доходы\"/>
    </mc:Choice>
  </mc:AlternateContent>
  <bookViews>
    <workbookView xWindow="0" yWindow="0" windowWidth="27720" windowHeight="9405"/>
  </bookViews>
  <sheets>
    <sheet name="Доходы" sheetId="2" r:id="rId1"/>
  </sheets>
  <calcPr calcId="152511"/>
</workbook>
</file>

<file path=xl/calcChain.xml><?xml version="1.0" encoding="utf-8"?>
<calcChain xmlns="http://schemas.openxmlformats.org/spreadsheetml/2006/main">
  <c r="K31" i="2" l="1"/>
  <c r="K30" i="2"/>
  <c r="K29" i="2"/>
  <c r="F28" i="2"/>
  <c r="F32" i="2"/>
  <c r="F33" i="2"/>
  <c r="F22" i="2" l="1"/>
  <c r="F23" i="2"/>
  <c r="F21" i="2"/>
  <c r="K23" i="2"/>
  <c r="K22" i="2"/>
  <c r="J21" i="2"/>
  <c r="K28" i="2" l="1"/>
  <c r="K27" i="2"/>
  <c r="K26" i="2"/>
  <c r="K25" i="2"/>
  <c r="K24" i="2"/>
  <c r="K14" i="2"/>
  <c r="K13" i="2"/>
  <c r="J37" i="2"/>
  <c r="K37" i="2" s="1"/>
  <c r="J36" i="2"/>
  <c r="K36" i="2" s="1"/>
  <c r="J35" i="2"/>
  <c r="K35" i="2" s="1"/>
  <c r="J34" i="2"/>
  <c r="K34" i="2" s="1"/>
  <c r="J33" i="2"/>
  <c r="K33" i="2" s="1"/>
  <c r="J32" i="2"/>
  <c r="K32" i="2" s="1"/>
  <c r="J10" i="2"/>
  <c r="K10" i="2" s="1"/>
  <c r="J8" i="2"/>
  <c r="K8" i="2" s="1"/>
  <c r="K21" i="2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2" i="2"/>
  <c r="K12" i="2" s="1"/>
  <c r="J11" i="2"/>
  <c r="K11" i="2" s="1"/>
  <c r="I8" i="2"/>
  <c r="I10" i="2"/>
  <c r="I12" i="2"/>
  <c r="I13" i="2"/>
  <c r="I14" i="2"/>
  <c r="I15" i="2"/>
  <c r="I16" i="2"/>
  <c r="I17" i="2"/>
  <c r="I18" i="2"/>
  <c r="I19" i="2"/>
  <c r="I20" i="2"/>
  <c r="I21" i="2"/>
  <c r="I24" i="2"/>
  <c r="I25" i="2"/>
  <c r="I26" i="2"/>
  <c r="I27" i="2"/>
  <c r="I32" i="2"/>
  <c r="I33" i="2"/>
  <c r="I34" i="2"/>
  <c r="I35" i="2"/>
  <c r="I36" i="2"/>
  <c r="I37" i="2"/>
  <c r="F37" i="2" l="1"/>
  <c r="F36" i="2"/>
  <c r="F35" i="2"/>
  <c r="F34" i="2"/>
  <c r="F27" i="2"/>
  <c r="F26" i="2"/>
  <c r="F25" i="2"/>
  <c r="F24" i="2"/>
  <c r="F20" i="2"/>
  <c r="F19" i="2"/>
  <c r="F18" i="2"/>
  <c r="F17" i="2"/>
  <c r="F16" i="2"/>
  <c r="F15" i="2"/>
  <c r="F14" i="2"/>
  <c r="F13" i="2"/>
  <c r="F12" i="2"/>
  <c r="F11" i="2"/>
  <c r="F10" i="2"/>
  <c r="F8" i="2"/>
</calcChain>
</file>

<file path=xl/sharedStrings.xml><?xml version="1.0" encoding="utf-8"?>
<sst xmlns="http://schemas.openxmlformats.org/spreadsheetml/2006/main" count="70" uniqueCount="70">
  <si>
    <t xml:space="preserve"> Наименование показателя</t>
  </si>
  <si>
    <t>Код дохода по бюджетной классификации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</si>
  <si>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</si>
  <si>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</si>
  <si>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</si>
  <si>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</si>
  <si>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</si>
  <si>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</si>
  <si>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</si>
  <si>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</si>
  <si>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</si>
  <si>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</si>
  <si>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</si>
  <si>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</si>
  <si>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</si>
  <si>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</si>
  <si>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</si>
  <si>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</si>
  <si>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</si>
  <si>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Земельный налог</t>
  </si>
  <si>
    <t>000 1 06 06000 00 0000 110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</si>
  <si>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</si>
  <si>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</si>
  <si>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</si>
  <si>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</si>
  <si>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</si>
  <si>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</si>
  <si>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</si>
  <si>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</si>
  <si>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</si>
  <si>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</si>
  <si>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</si>
  <si>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</si>
  <si>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</si>
  <si>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</si>
  <si>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</si>
  <si>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</si>
  <si>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</si>
  <si>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</si>
  <si>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</si>
  <si>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</si>
  <si>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</si>
  <si>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</si>
  <si>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</si>
  <si>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000 2 02 10000 00 0000 151</t>
  </si>
  <si>
    <t xml:space="preserve">  Субсидии бюджетам бюджетной системы Российской Федерации (межбюджетные субсидии)</t>
  </si>
  <si>
    <t>000 2 02 20000 00 0000 151</t>
  </si>
  <si>
    <t xml:space="preserve">  Субвенции бюджетам бюджетной системы Российской Федерации</t>
  </si>
  <si>
    <t>000 2 02 30000 00 0000 151</t>
  </si>
  <si>
    <t xml:space="preserve">  Иные межбюджетные трансферты</t>
  </si>
  <si>
    <t>000 2 02 40000 00 0000 151</t>
  </si>
  <si>
    <t>%  исполне ния</t>
  </si>
  <si>
    <t>% исполнения</t>
  </si>
  <si>
    <t>Исполнение доходной части бюджета Остаповского сельского поселения  за 2 квартал 2019 года в сравнении с соответствующим периодом 2018 года</t>
  </si>
  <si>
    <t>План 2018 г. (рублей)</t>
  </si>
  <si>
    <t>Утвержденные бюджетные назначения за 2 квартал 2019</t>
  </si>
  <si>
    <t>Исполненоза 2 квартал 2019 г.</t>
  </si>
  <si>
    <t>Исполнение2 квартала 2019 года к 2 кварталу 2018 года, %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</si>
  <si>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</si>
  <si>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</si>
  <si>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</si>
  <si>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000 1 11 09040 00 0000 120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</si>
  <si>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</si>
  <si>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</si>
  <si>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</si>
  <si>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</si>
  <si>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сельских поселений</t>
  </si>
  <si>
    <t>000 1 17 01050 10 0000 180</t>
  </si>
  <si>
    <t>Исполнено за 2 квартал 2018 г. (рублей)</t>
  </si>
  <si>
    <t>Рост/снижение2 квартала 2019 г к 2 кварталу 2018 г.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</si>
</sst>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2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74">
    <xf numFmtId="0" fontId="0" fillId="0" borderId="0" xfId="0"/>
    <xf numFmtId="0" fontId="0" fillId="0" borderId="0" xfId="0" applyProtection="1">
      <protection locked="0"/>
    </xf>
    <xf numFmtId="0" fontId="3" fillId="0" borderId="1" xfId="10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0" fontId="2" fillId="0" borderId="2" xfId="28" applyNumberFormat="1" applyProtection="1">
      <alignment horizontal="center"/>
    </xf>
    <xf numFmtId="0" fontId="3" fillId="0" borderId="1" xfId="24" applyNumberFormat="1" applyBorder="1" applyProtection="1">
      <alignment horizontal="left"/>
    </xf>
    <xf numFmtId="49" fontId="3" fillId="0" borderId="1" xfId="25" applyBorder="1" applyProtection="1"/>
    <xf numFmtId="0" fontId="4" fillId="0" borderId="1" xfId="13" applyNumberFormat="1" applyBorder="1" applyProtection="1">
      <alignment horizontal="right"/>
    </xf>
    <xf numFmtId="49" fontId="3" fillId="0" borderId="1" xfId="26" applyBorder="1" applyProtection="1"/>
    <xf numFmtId="0" fontId="1" fillId="0" borderId="13" xfId="32" applyNumberFormat="1" applyBorder="1" applyProtection="1"/>
    <xf numFmtId="0" fontId="1" fillId="3" borderId="5" xfId="32" applyNumberFormat="1" applyFill="1" applyProtection="1"/>
    <xf numFmtId="0" fontId="3" fillId="4" borderId="15" xfId="36" applyNumberFormat="1" applyFill="1" applyProtection="1">
      <alignment horizontal="left" wrapText="1"/>
    </xf>
    <xf numFmtId="49" fontId="3" fillId="4" borderId="17" xfId="38" applyFill="1" applyProtection="1">
      <alignment horizontal="center"/>
    </xf>
    <xf numFmtId="4" fontId="3" fillId="4" borderId="17" xfId="39" applyFill="1" applyProtection="1">
      <alignment horizontal="right" shrinkToFit="1"/>
    </xf>
    <xf numFmtId="0" fontId="1" fillId="4" borderId="5" xfId="32" applyNumberFormat="1" applyFill="1" applyProtection="1"/>
    <xf numFmtId="0" fontId="3" fillId="3" borderId="21" xfId="44" applyNumberFormat="1" applyFill="1" applyProtection="1">
      <alignment horizontal="left" wrapText="1" indent="2"/>
    </xf>
    <xf numFmtId="49" fontId="3" fillId="3" borderId="23" xfId="46" applyFill="1" applyProtection="1">
      <alignment horizontal="center"/>
    </xf>
    <xf numFmtId="4" fontId="3" fillId="3" borderId="23" xfId="47" applyFill="1" applyProtection="1">
      <alignment horizontal="right" shrinkToFit="1"/>
    </xf>
    <xf numFmtId="0" fontId="3" fillId="5" borderId="21" xfId="44" applyNumberFormat="1" applyFill="1" applyProtection="1">
      <alignment horizontal="left" wrapText="1" indent="2"/>
    </xf>
    <xf numFmtId="49" fontId="3" fillId="5" borderId="23" xfId="46" applyFill="1" applyProtection="1">
      <alignment horizontal="center"/>
    </xf>
    <xf numFmtId="4" fontId="3" fillId="5" borderId="23" xfId="47" applyFill="1" applyProtection="1">
      <alignment horizontal="right" shrinkToFit="1"/>
    </xf>
    <xf numFmtId="0" fontId="1" fillId="5" borderId="5" xfId="32" applyNumberFormat="1" applyFill="1" applyProtection="1"/>
    <xf numFmtId="0" fontId="2" fillId="0" borderId="2" xfId="28" applyNumberFormat="1" applyProtection="1">
      <alignment horizontal="center"/>
    </xf>
    <xf numFmtId="2" fontId="1" fillId="0" borderId="13" xfId="32" applyNumberFormat="1" applyBorder="1" applyProtection="1"/>
    <xf numFmtId="2" fontId="1" fillId="4" borderId="13" xfId="32" applyNumberFormat="1" applyFill="1" applyBorder="1" applyProtection="1"/>
    <xf numFmtId="2" fontId="1" fillId="3" borderId="13" xfId="32" applyNumberFormat="1" applyFill="1" applyBorder="1" applyProtection="1"/>
    <xf numFmtId="2" fontId="1" fillId="5" borderId="13" xfId="32" applyNumberFormat="1" applyFill="1" applyBorder="1" applyProtection="1"/>
    <xf numFmtId="0" fontId="15" fillId="0" borderId="13" xfId="32" applyNumberFormat="1" applyFont="1" applyBorder="1" applyProtection="1"/>
    <xf numFmtId="2" fontId="15" fillId="4" borderId="13" xfId="32" applyNumberFormat="1" applyFont="1" applyFill="1" applyBorder="1" applyProtection="1"/>
    <xf numFmtId="2" fontId="15" fillId="0" borderId="13" xfId="32" applyNumberFormat="1" applyFont="1" applyBorder="1" applyProtection="1"/>
    <xf numFmtId="2" fontId="15" fillId="3" borderId="13" xfId="32" applyNumberFormat="1" applyFont="1" applyFill="1" applyBorder="1" applyProtection="1"/>
    <xf numFmtId="2" fontId="15" fillId="5" borderId="13" xfId="32" applyNumberFormat="1" applyFont="1" applyFill="1" applyBorder="1" applyProtection="1"/>
    <xf numFmtId="0" fontId="13" fillId="0" borderId="1" xfId="16" applyNumberFormat="1" applyFont="1" applyBorder="1" applyAlignment="1" applyProtection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15" fillId="0" borderId="20" xfId="31" applyNumberFormat="1" applyFont="1" applyBorder="1" applyAlignment="1" applyProtection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15" fillId="0" borderId="34" xfId="31" applyNumberFormat="1" applyFont="1" applyBorder="1" applyAlignment="1" applyProtection="1">
      <alignment vertical="center" wrapText="1"/>
    </xf>
    <xf numFmtId="0" fontId="15" fillId="0" borderId="23" xfId="31" applyNumberFormat="1" applyFont="1" applyBorder="1" applyAlignment="1" applyProtection="1">
      <alignment vertical="center" wrapText="1"/>
    </xf>
    <xf numFmtId="0" fontId="15" fillId="0" borderId="20" xfId="31" applyNumberFormat="1" applyFont="1" applyBorder="1" applyAlignment="1" applyProtection="1">
      <alignment wrapText="1"/>
    </xf>
    <xf numFmtId="0" fontId="16" fillId="0" borderId="34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2" fontId="15" fillId="0" borderId="20" xfId="31" applyNumberFormat="1" applyFont="1" applyBorder="1" applyAlignment="1" applyProtection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7" fillId="6" borderId="21" xfId="44" applyNumberFormat="1" applyFont="1" applyFill="1" applyProtection="1">
      <alignment horizontal="left" wrapText="1" indent="2"/>
    </xf>
    <xf numFmtId="49" fontId="15" fillId="6" borderId="23" xfId="46" applyFont="1" applyFill="1" applyProtection="1">
      <alignment horizontal="center"/>
    </xf>
    <xf numFmtId="4" fontId="15" fillId="6" borderId="23" xfId="47" applyFont="1" applyFill="1" applyProtection="1">
      <alignment horizontal="right" shrinkToFit="1"/>
    </xf>
    <xf numFmtId="0" fontId="15" fillId="6" borderId="5" xfId="32" applyNumberFormat="1" applyFont="1" applyFill="1" applyProtection="1"/>
    <xf numFmtId="2" fontId="15" fillId="6" borderId="35" xfId="32" applyNumberFormat="1" applyFont="1" applyFill="1" applyBorder="1" applyProtection="1"/>
    <xf numFmtId="2" fontId="15" fillId="6" borderId="13" xfId="32" applyNumberFormat="1" applyFont="1" applyFill="1" applyBorder="1" applyProtection="1"/>
    <xf numFmtId="0" fontId="15" fillId="0" borderId="21" xfId="44" applyNumberFormat="1" applyFont="1" applyProtection="1">
      <alignment horizontal="left" wrapText="1" indent="2"/>
    </xf>
    <xf numFmtId="49" fontId="15" fillId="0" borderId="23" xfId="46" applyFont="1" applyProtection="1">
      <alignment horizontal="center"/>
    </xf>
    <xf numFmtId="4" fontId="15" fillId="0" borderId="23" xfId="47" applyFont="1" applyProtection="1">
      <alignment horizontal="right" shrinkToFit="1"/>
    </xf>
    <xf numFmtId="0" fontId="15" fillId="0" borderId="5" xfId="32" applyNumberFormat="1" applyFont="1" applyProtection="1"/>
    <xf numFmtId="2" fontId="15" fillId="0" borderId="35" xfId="32" applyNumberFormat="1" applyFont="1" applyBorder="1" applyProtection="1"/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B17" zoomScaleNormal="100" workbookViewId="0">
      <selection activeCell="I21" sqref="I21:I23"/>
    </sheetView>
  </sheetViews>
  <sheetFormatPr defaultRowHeight="15" x14ac:dyDescent="0.25"/>
  <cols>
    <col min="1" max="1" width="50.7109375" style="1" customWidth="1"/>
    <col min="2" max="2" width="24" style="1" customWidth="1"/>
    <col min="3" max="4" width="19.85546875" style="1" customWidth="1"/>
    <col min="5" max="5" width="9.140625" style="1" hidden="1"/>
    <col min="6" max="6" width="13.28515625" style="1" customWidth="1"/>
    <col min="7" max="7" width="15.5703125" style="1" customWidth="1"/>
    <col min="8" max="8" width="14.42578125" style="1" customWidth="1"/>
    <col min="9" max="10" width="14.28515625" style="1" customWidth="1"/>
    <col min="11" max="11" width="14.42578125" style="1" customWidth="1"/>
    <col min="12" max="16384" width="9.140625" style="1"/>
  </cols>
  <sheetData>
    <row r="1" spans="1:11" ht="14.1" customHeight="1" x14ac:dyDescent="0.25">
      <c r="A1" s="2"/>
      <c r="B1" s="16"/>
      <c r="C1" s="17"/>
      <c r="D1" s="19"/>
      <c r="E1" s="18"/>
      <c r="F1" s="18"/>
      <c r="G1" s="18"/>
      <c r="H1" s="18"/>
      <c r="I1" s="18"/>
      <c r="J1" s="18"/>
      <c r="K1" s="18"/>
    </row>
    <row r="2" spans="1:11" ht="42.75" customHeight="1" x14ac:dyDescent="0.25">
      <c r="A2" s="43" t="s">
        <v>53</v>
      </c>
      <c r="B2" s="44"/>
      <c r="C2" s="44"/>
      <c r="D2" s="44"/>
      <c r="E2" s="45"/>
      <c r="F2" s="45"/>
      <c r="G2" s="45"/>
      <c r="H2" s="45"/>
      <c r="I2" s="45"/>
      <c r="J2" s="45"/>
      <c r="K2" s="45"/>
    </row>
    <row r="3" spans="1:11" ht="14.1" customHeight="1" x14ac:dyDescent="0.25">
      <c r="A3" s="46"/>
      <c r="B3" s="47"/>
      <c r="C3" s="47"/>
      <c r="D3" s="47"/>
      <c r="E3" s="3"/>
      <c r="F3" s="15"/>
      <c r="G3" s="15"/>
      <c r="H3" s="15"/>
      <c r="I3" s="15"/>
      <c r="J3" s="33"/>
      <c r="K3" s="15"/>
    </row>
    <row r="4" spans="1:11" ht="12.95" customHeight="1" x14ac:dyDescent="0.25">
      <c r="A4" s="48" t="s">
        <v>0</v>
      </c>
      <c r="B4" s="48" t="s">
        <v>1</v>
      </c>
      <c r="C4" s="50" t="s">
        <v>55</v>
      </c>
      <c r="D4" s="50" t="s">
        <v>56</v>
      </c>
      <c r="E4" s="4"/>
      <c r="F4" s="52" t="s">
        <v>51</v>
      </c>
      <c r="G4" s="52" t="s">
        <v>54</v>
      </c>
      <c r="H4" s="57" t="s">
        <v>68</v>
      </c>
      <c r="I4" s="52" t="s">
        <v>52</v>
      </c>
      <c r="J4" s="60" t="s">
        <v>57</v>
      </c>
      <c r="K4" s="52" t="s">
        <v>69</v>
      </c>
    </row>
    <row r="5" spans="1:11" ht="12" customHeight="1" x14ac:dyDescent="0.25">
      <c r="A5" s="49"/>
      <c r="B5" s="49"/>
      <c r="C5" s="51"/>
      <c r="D5" s="51"/>
      <c r="E5" s="5"/>
      <c r="F5" s="53"/>
      <c r="G5" s="55"/>
      <c r="H5" s="58"/>
      <c r="I5" s="55"/>
      <c r="J5" s="61"/>
      <c r="K5" s="55"/>
    </row>
    <row r="6" spans="1:11" ht="51" customHeight="1" x14ac:dyDescent="0.25">
      <c r="A6" s="49"/>
      <c r="B6" s="49"/>
      <c r="C6" s="51"/>
      <c r="D6" s="51"/>
      <c r="E6" s="5"/>
      <c r="F6" s="54"/>
      <c r="G6" s="56"/>
      <c r="H6" s="59"/>
      <c r="I6" s="56"/>
      <c r="J6" s="62"/>
      <c r="K6" s="56"/>
    </row>
    <row r="7" spans="1:11" ht="14.25" customHeight="1" thickBot="1" x14ac:dyDescent="0.3">
      <c r="A7" s="6">
        <v>1</v>
      </c>
      <c r="B7" s="7">
        <v>3</v>
      </c>
      <c r="C7" s="8"/>
      <c r="D7" s="8"/>
      <c r="E7" s="5"/>
      <c r="F7" s="34"/>
      <c r="G7" s="20"/>
      <c r="H7" s="20"/>
      <c r="I7" s="34"/>
      <c r="J7" s="38">
        <v>9</v>
      </c>
      <c r="K7" s="34"/>
    </row>
    <row r="8" spans="1:11" ht="17.25" customHeight="1" x14ac:dyDescent="0.25">
      <c r="A8" s="22" t="s">
        <v>2</v>
      </c>
      <c r="B8" s="23" t="s">
        <v>3</v>
      </c>
      <c r="C8" s="24">
        <v>16730110.1</v>
      </c>
      <c r="D8" s="24">
        <v>8125450.8899999997</v>
      </c>
      <c r="E8" s="25"/>
      <c r="F8" s="35">
        <f>D8/C8*100</f>
        <v>48.567826759251268</v>
      </c>
      <c r="G8" s="24">
        <v>16703234.689999999</v>
      </c>
      <c r="H8" s="24">
        <v>8571611.7699999996</v>
      </c>
      <c r="I8" s="35">
        <f>H8/G8*100</f>
        <v>51.317076776342653</v>
      </c>
      <c r="J8" s="39">
        <f>D8/H8*100</f>
        <v>94.794900982782153</v>
      </c>
      <c r="K8" s="35">
        <f>J8-100</f>
        <v>-5.2050990172178473</v>
      </c>
    </row>
    <row r="9" spans="1:11" ht="15" customHeight="1" x14ac:dyDescent="0.25">
      <c r="A9" s="9" t="s">
        <v>4</v>
      </c>
      <c r="B9" s="10"/>
      <c r="C9" s="11"/>
      <c r="D9" s="11"/>
      <c r="E9" s="5"/>
      <c r="F9" s="34"/>
      <c r="G9" s="11"/>
      <c r="H9" s="11"/>
      <c r="I9" s="34"/>
      <c r="J9" s="40"/>
      <c r="K9" s="34"/>
    </row>
    <row r="10" spans="1:11" x14ac:dyDescent="0.25">
      <c r="A10" s="26" t="s">
        <v>5</v>
      </c>
      <c r="B10" s="27" t="s">
        <v>6</v>
      </c>
      <c r="C10" s="28">
        <v>4834000</v>
      </c>
      <c r="D10" s="28">
        <v>1596071.49</v>
      </c>
      <c r="E10" s="21"/>
      <c r="F10" s="36">
        <f t="shared" ref="F10:F37" si="0">D10/C10*100</f>
        <v>33.017614604882084</v>
      </c>
      <c r="G10" s="28">
        <v>4980718</v>
      </c>
      <c r="H10" s="28">
        <v>2157204.48</v>
      </c>
      <c r="I10" s="36">
        <f>H10/G10*100</f>
        <v>43.311114582275081</v>
      </c>
      <c r="J10" s="41">
        <f>D10/H10*100</f>
        <v>73.987955467253613</v>
      </c>
      <c r="K10" s="36">
        <f t="shared" ref="K10:K37" si="1">J10-100</f>
        <v>-26.012044532746387</v>
      </c>
    </row>
    <row r="11" spans="1:11" x14ac:dyDescent="0.25">
      <c r="A11" s="29" t="s">
        <v>7</v>
      </c>
      <c r="B11" s="30" t="s">
        <v>8</v>
      </c>
      <c r="C11" s="31">
        <v>930000</v>
      </c>
      <c r="D11" s="31">
        <v>439951.15</v>
      </c>
      <c r="E11" s="5"/>
      <c r="F11" s="37">
        <f t="shared" si="0"/>
        <v>47.306575268817205</v>
      </c>
      <c r="G11" s="31">
        <v>920000</v>
      </c>
      <c r="H11" s="31">
        <v>426937.9</v>
      </c>
      <c r="I11" s="37">
        <v>67.66</v>
      </c>
      <c r="J11" s="40">
        <f>D11/H11*100</f>
        <v>103.04804281840521</v>
      </c>
      <c r="K11" s="37">
        <f t="shared" si="1"/>
        <v>3.0480428184052073</v>
      </c>
    </row>
    <row r="12" spans="1:11" x14ac:dyDescent="0.25">
      <c r="A12" s="12" t="s">
        <v>9</v>
      </c>
      <c r="B12" s="13" t="s">
        <v>10</v>
      </c>
      <c r="C12" s="14">
        <v>930000</v>
      </c>
      <c r="D12" s="14">
        <v>439921.15</v>
      </c>
      <c r="E12" s="5"/>
      <c r="F12" s="34">
        <f t="shared" si="0"/>
        <v>47.303349462365595</v>
      </c>
      <c r="G12" s="14">
        <v>920000</v>
      </c>
      <c r="H12" s="14">
        <v>426937.9</v>
      </c>
      <c r="I12" s="34">
        <f t="shared" ref="I12:I27" si="2">H12/G12*100</f>
        <v>46.406293478260871</v>
      </c>
      <c r="J12" s="40">
        <f>D12/H12*100</f>
        <v>103.04101603535317</v>
      </c>
      <c r="K12" s="34">
        <f t="shared" si="1"/>
        <v>3.0410160353531666</v>
      </c>
    </row>
    <row r="13" spans="1:11" x14ac:dyDescent="0.25">
      <c r="A13" s="29" t="s">
        <v>11</v>
      </c>
      <c r="B13" s="30" t="s">
        <v>12</v>
      </c>
      <c r="C13" s="31">
        <v>144000</v>
      </c>
      <c r="D13" s="31">
        <v>6095.7</v>
      </c>
      <c r="E13" s="5"/>
      <c r="F13" s="37">
        <f t="shared" si="0"/>
        <v>4.2331250000000002</v>
      </c>
      <c r="G13" s="31">
        <v>144000</v>
      </c>
      <c r="H13" s="31">
        <v>6450.26</v>
      </c>
      <c r="I13" s="37">
        <f t="shared" si="2"/>
        <v>4.4793472222222217</v>
      </c>
      <c r="J13" s="42">
        <v>0</v>
      </c>
      <c r="K13" s="37">
        <f t="shared" si="1"/>
        <v>-100</v>
      </c>
    </row>
    <row r="14" spans="1:11" x14ac:dyDescent="0.25">
      <c r="A14" s="12" t="s">
        <v>13</v>
      </c>
      <c r="B14" s="13" t="s">
        <v>14</v>
      </c>
      <c r="C14" s="14">
        <v>144000</v>
      </c>
      <c r="D14" s="14">
        <v>6095.7</v>
      </c>
      <c r="E14" s="5"/>
      <c r="F14" s="34">
        <f t="shared" si="0"/>
        <v>4.2331250000000002</v>
      </c>
      <c r="G14" s="14">
        <v>144000</v>
      </c>
      <c r="H14" s="14">
        <v>6450.26</v>
      </c>
      <c r="I14" s="34">
        <f t="shared" si="2"/>
        <v>4.4793472222222217</v>
      </c>
      <c r="J14" s="40">
        <v>0</v>
      </c>
      <c r="K14" s="34">
        <f t="shared" si="1"/>
        <v>-100</v>
      </c>
    </row>
    <row r="15" spans="1:11" x14ac:dyDescent="0.25">
      <c r="A15" s="29" t="s">
        <v>15</v>
      </c>
      <c r="B15" s="30" t="s">
        <v>16</v>
      </c>
      <c r="C15" s="31">
        <v>2900000</v>
      </c>
      <c r="D15" s="31">
        <v>1015587.71</v>
      </c>
      <c r="E15" s="32"/>
      <c r="F15" s="37">
        <f t="shared" si="0"/>
        <v>35.020265862068968</v>
      </c>
      <c r="G15" s="31">
        <v>2890000</v>
      </c>
      <c r="H15" s="31">
        <v>828340.41</v>
      </c>
      <c r="I15" s="37">
        <f t="shared" si="2"/>
        <v>28.662297923875435</v>
      </c>
      <c r="J15" s="42">
        <f t="shared" ref="J15:J20" si="3">D15/H15*100</f>
        <v>122.60511472572007</v>
      </c>
      <c r="K15" s="37">
        <f t="shared" si="1"/>
        <v>22.605114725720071</v>
      </c>
    </row>
    <row r="16" spans="1:11" x14ac:dyDescent="0.25">
      <c r="A16" s="12" t="s">
        <v>17</v>
      </c>
      <c r="B16" s="13" t="s">
        <v>18</v>
      </c>
      <c r="C16" s="14">
        <v>190000</v>
      </c>
      <c r="D16" s="14">
        <v>55250.07</v>
      </c>
      <c r="E16" s="5"/>
      <c r="F16" s="34">
        <f t="shared" si="0"/>
        <v>29.078984210526315</v>
      </c>
      <c r="G16" s="14">
        <v>190000</v>
      </c>
      <c r="H16" s="14">
        <v>77806.429999999993</v>
      </c>
      <c r="I16" s="34">
        <f t="shared" si="2"/>
        <v>40.950752631578943</v>
      </c>
      <c r="J16" s="40">
        <f t="shared" si="3"/>
        <v>71.009645346792041</v>
      </c>
      <c r="K16" s="34">
        <f t="shared" si="1"/>
        <v>-28.990354653207959</v>
      </c>
    </row>
    <row r="17" spans="1:11" x14ac:dyDescent="0.25">
      <c r="A17" s="12" t="s">
        <v>19</v>
      </c>
      <c r="B17" s="13" t="s">
        <v>20</v>
      </c>
      <c r="C17" s="14">
        <v>2710000</v>
      </c>
      <c r="D17" s="14">
        <v>960337.64</v>
      </c>
      <c r="E17" s="5"/>
      <c r="F17" s="34">
        <f t="shared" si="0"/>
        <v>35.436813284132839</v>
      </c>
      <c r="G17" s="14">
        <v>2700000</v>
      </c>
      <c r="H17" s="14">
        <v>750533.98</v>
      </c>
      <c r="I17" s="34">
        <f t="shared" si="2"/>
        <v>27.797554814814813</v>
      </c>
      <c r="J17" s="40">
        <f t="shared" si="3"/>
        <v>127.95391888852254</v>
      </c>
      <c r="K17" s="34">
        <f t="shared" si="1"/>
        <v>27.953918888522537</v>
      </c>
    </row>
    <row r="18" spans="1:11" x14ac:dyDescent="0.25">
      <c r="A18" s="29" t="s">
        <v>21</v>
      </c>
      <c r="B18" s="30" t="s">
        <v>22</v>
      </c>
      <c r="C18" s="31">
        <v>30000</v>
      </c>
      <c r="D18" s="31">
        <v>32871.43</v>
      </c>
      <c r="E18" s="32"/>
      <c r="F18" s="37">
        <f t="shared" si="0"/>
        <v>109.57143333333332</v>
      </c>
      <c r="G18" s="31">
        <v>12000</v>
      </c>
      <c r="H18" s="31">
        <v>26667</v>
      </c>
      <c r="I18" s="37">
        <f t="shared" si="2"/>
        <v>222.22499999999999</v>
      </c>
      <c r="J18" s="40">
        <f t="shared" si="3"/>
        <v>123.26632167097911</v>
      </c>
      <c r="K18" s="37">
        <f t="shared" si="1"/>
        <v>23.26632167097911</v>
      </c>
    </row>
    <row r="19" spans="1:11" ht="34.5" x14ac:dyDescent="0.25">
      <c r="A19" s="12" t="s">
        <v>23</v>
      </c>
      <c r="B19" s="13" t="s">
        <v>24</v>
      </c>
      <c r="C19" s="14">
        <v>30000</v>
      </c>
      <c r="D19" s="14">
        <v>32871.43</v>
      </c>
      <c r="E19" s="5"/>
      <c r="F19" s="34">
        <f t="shared" si="0"/>
        <v>109.57143333333332</v>
      </c>
      <c r="G19" s="14">
        <v>12000</v>
      </c>
      <c r="H19" s="14">
        <v>26667</v>
      </c>
      <c r="I19" s="34">
        <f t="shared" si="2"/>
        <v>222.22499999999999</v>
      </c>
      <c r="J19" s="40">
        <f t="shared" si="3"/>
        <v>123.26632167097911</v>
      </c>
      <c r="K19" s="34">
        <f t="shared" si="1"/>
        <v>23.26632167097911</v>
      </c>
    </row>
    <row r="20" spans="1:11" ht="34.5" x14ac:dyDescent="0.25">
      <c r="A20" s="29" t="s">
        <v>25</v>
      </c>
      <c r="B20" s="30" t="s">
        <v>26</v>
      </c>
      <c r="C20" s="31">
        <v>290000</v>
      </c>
      <c r="D20" s="31">
        <v>111929.19</v>
      </c>
      <c r="E20" s="32"/>
      <c r="F20" s="37">
        <f t="shared" si="0"/>
        <v>38.596272413793102</v>
      </c>
      <c r="G20" s="31">
        <v>220567</v>
      </c>
      <c r="H20" s="31">
        <v>33020.47</v>
      </c>
      <c r="I20" s="37">
        <f t="shared" si="2"/>
        <v>14.970720914733393</v>
      </c>
      <c r="J20" s="42">
        <f t="shared" si="3"/>
        <v>338.96910007640713</v>
      </c>
      <c r="K20" s="37">
        <f t="shared" si="1"/>
        <v>238.96910007640713</v>
      </c>
    </row>
    <row r="21" spans="1:11" ht="68.25" x14ac:dyDescent="0.25">
      <c r="A21" s="12" t="s">
        <v>27</v>
      </c>
      <c r="B21" s="13" t="s">
        <v>28</v>
      </c>
      <c r="C21" s="14">
        <v>145612</v>
      </c>
      <c r="D21" s="14">
        <v>85829.19</v>
      </c>
      <c r="E21" s="5"/>
      <c r="F21" s="34">
        <f>D21/C21*100</f>
        <v>58.943761503172823</v>
      </c>
      <c r="G21" s="14">
        <v>220567</v>
      </c>
      <c r="H21" s="14">
        <v>33020.47</v>
      </c>
      <c r="I21" s="34">
        <f t="shared" si="2"/>
        <v>14.970720914733393</v>
      </c>
      <c r="J21" s="40">
        <f>D21/H21*100</f>
        <v>259.92722090267034</v>
      </c>
      <c r="K21" s="34">
        <f t="shared" si="1"/>
        <v>159.92722090267034</v>
      </c>
    </row>
    <row r="22" spans="1:11" ht="77.25" x14ac:dyDescent="0.25">
      <c r="A22" s="63" t="s">
        <v>58</v>
      </c>
      <c r="B22" s="64" t="s">
        <v>59</v>
      </c>
      <c r="C22" s="65">
        <v>144388</v>
      </c>
      <c r="D22" s="65">
        <v>26100</v>
      </c>
      <c r="E22" s="66"/>
      <c r="F22" s="67">
        <f>SUM(D22/C22*100)</f>
        <v>18.076294428899907</v>
      </c>
      <c r="G22" s="65">
        <v>0</v>
      </c>
      <c r="H22" s="65">
        <v>0</v>
      </c>
      <c r="I22" s="68">
        <v>0</v>
      </c>
      <c r="J22" s="68">
        <v>0</v>
      </c>
      <c r="K22" s="68">
        <f t="shared" si="1"/>
        <v>-100</v>
      </c>
    </row>
    <row r="23" spans="1:11" ht="77.25" x14ac:dyDescent="0.25">
      <c r="A23" s="69" t="s">
        <v>60</v>
      </c>
      <c r="B23" s="70" t="s">
        <v>61</v>
      </c>
      <c r="C23" s="71">
        <v>144388</v>
      </c>
      <c r="D23" s="71">
        <v>26100</v>
      </c>
      <c r="E23" s="72"/>
      <c r="F23" s="73">
        <f>SUM(D23/C23*100)</f>
        <v>18.076294428899907</v>
      </c>
      <c r="G23" s="71"/>
      <c r="H23" s="71"/>
      <c r="I23" s="40">
        <v>0</v>
      </c>
      <c r="J23" s="40">
        <v>0</v>
      </c>
      <c r="K23" s="40">
        <f>SUM(J23-100)</f>
        <v>-100</v>
      </c>
    </row>
    <row r="24" spans="1:11" ht="23.25" x14ac:dyDescent="0.25">
      <c r="A24" s="29" t="s">
        <v>29</v>
      </c>
      <c r="B24" s="30" t="s">
        <v>30</v>
      </c>
      <c r="C24" s="31">
        <v>6000</v>
      </c>
      <c r="D24" s="31">
        <v>0</v>
      </c>
      <c r="E24" s="32"/>
      <c r="F24" s="37">
        <f t="shared" si="0"/>
        <v>0</v>
      </c>
      <c r="G24" s="31">
        <v>5000</v>
      </c>
      <c r="H24" s="31">
        <v>0</v>
      </c>
      <c r="I24" s="37">
        <f t="shared" si="2"/>
        <v>0</v>
      </c>
      <c r="J24" s="42">
        <v>0</v>
      </c>
      <c r="K24" s="37">
        <f t="shared" si="1"/>
        <v>-100</v>
      </c>
    </row>
    <row r="25" spans="1:11" x14ac:dyDescent="0.25">
      <c r="A25" s="12" t="s">
        <v>31</v>
      </c>
      <c r="B25" s="13" t="s">
        <v>32</v>
      </c>
      <c r="C25" s="14">
        <v>6000</v>
      </c>
      <c r="D25" s="14">
        <v>0</v>
      </c>
      <c r="E25" s="5"/>
      <c r="F25" s="34">
        <f t="shared" si="0"/>
        <v>0</v>
      </c>
      <c r="G25" s="14">
        <v>5000</v>
      </c>
      <c r="H25" s="14">
        <v>0</v>
      </c>
      <c r="I25" s="34">
        <f t="shared" si="2"/>
        <v>0</v>
      </c>
      <c r="J25" s="40">
        <v>0</v>
      </c>
      <c r="K25" s="34">
        <f t="shared" si="1"/>
        <v>-100</v>
      </c>
    </row>
    <row r="26" spans="1:11" ht="23.25" x14ac:dyDescent="0.25">
      <c r="A26" s="29" t="s">
        <v>33</v>
      </c>
      <c r="B26" s="30" t="s">
        <v>34</v>
      </c>
      <c r="C26" s="31">
        <v>534000</v>
      </c>
      <c r="D26" s="31">
        <v>0</v>
      </c>
      <c r="E26" s="32"/>
      <c r="F26" s="37">
        <f t="shared" si="0"/>
        <v>0</v>
      </c>
      <c r="G26" s="31">
        <v>789151</v>
      </c>
      <c r="H26" s="31">
        <v>835788.44</v>
      </c>
      <c r="I26" s="37">
        <f t="shared" si="2"/>
        <v>105.90982460897851</v>
      </c>
      <c r="J26" s="42">
        <v>0</v>
      </c>
      <c r="K26" s="37">
        <f t="shared" si="1"/>
        <v>-100</v>
      </c>
    </row>
    <row r="27" spans="1:11" ht="68.25" x14ac:dyDescent="0.25">
      <c r="A27" s="12" t="s">
        <v>35</v>
      </c>
      <c r="B27" s="13" t="s">
        <v>36</v>
      </c>
      <c r="C27" s="14">
        <v>416000</v>
      </c>
      <c r="D27" s="14">
        <v>0</v>
      </c>
      <c r="E27" s="5"/>
      <c r="F27" s="34">
        <f t="shared" si="0"/>
        <v>0</v>
      </c>
      <c r="G27" s="14">
        <v>600000</v>
      </c>
      <c r="H27" s="14">
        <v>360000</v>
      </c>
      <c r="I27" s="34">
        <f t="shared" si="2"/>
        <v>60</v>
      </c>
      <c r="J27" s="40">
        <v>0</v>
      </c>
      <c r="K27" s="34">
        <f t="shared" si="1"/>
        <v>-100</v>
      </c>
    </row>
    <row r="28" spans="1:11" ht="23.25" x14ac:dyDescent="0.25">
      <c r="A28" s="12" t="s">
        <v>37</v>
      </c>
      <c r="B28" s="13" t="s">
        <v>38</v>
      </c>
      <c r="C28" s="14">
        <v>416000</v>
      </c>
      <c r="D28" s="14">
        <v>0</v>
      </c>
      <c r="E28" s="5"/>
      <c r="F28" s="34">
        <f t="shared" si="0"/>
        <v>0</v>
      </c>
      <c r="G28" s="14">
        <v>189151</v>
      </c>
      <c r="H28" s="14">
        <v>475788.44</v>
      </c>
      <c r="I28" s="34">
        <v>0</v>
      </c>
      <c r="J28" s="42">
        <v>0</v>
      </c>
      <c r="K28" s="34">
        <f t="shared" si="1"/>
        <v>-100</v>
      </c>
    </row>
    <row r="29" spans="1:11" x14ac:dyDescent="0.25">
      <c r="A29" s="12" t="s">
        <v>62</v>
      </c>
      <c r="B29" s="13" t="s">
        <v>63</v>
      </c>
      <c r="C29" s="14">
        <v>0</v>
      </c>
      <c r="D29" s="14">
        <v>-10363.69</v>
      </c>
      <c r="E29" s="5"/>
      <c r="F29" s="34">
        <v>0</v>
      </c>
      <c r="G29" s="14">
        <v>0</v>
      </c>
      <c r="H29" s="14">
        <v>0</v>
      </c>
      <c r="I29" s="34">
        <v>0</v>
      </c>
      <c r="J29" s="42">
        <v>0</v>
      </c>
      <c r="K29" s="34">
        <f t="shared" si="1"/>
        <v>-100</v>
      </c>
    </row>
    <row r="30" spans="1:11" x14ac:dyDescent="0.25">
      <c r="A30" s="12" t="s">
        <v>64</v>
      </c>
      <c r="B30" s="13" t="s">
        <v>65</v>
      </c>
      <c r="C30" s="14">
        <v>0</v>
      </c>
      <c r="D30" s="14">
        <v>-10363.69</v>
      </c>
      <c r="E30" s="5"/>
      <c r="F30" s="34">
        <v>0</v>
      </c>
      <c r="G30" s="14">
        <v>0</v>
      </c>
      <c r="H30" s="14">
        <v>0</v>
      </c>
      <c r="I30" s="34">
        <v>0</v>
      </c>
      <c r="J30" s="42">
        <v>0</v>
      </c>
      <c r="K30" s="34">
        <f t="shared" si="1"/>
        <v>-100</v>
      </c>
    </row>
    <row r="31" spans="1:11" ht="23.25" x14ac:dyDescent="0.25">
      <c r="A31" s="12" t="s">
        <v>66</v>
      </c>
      <c r="B31" s="13" t="s">
        <v>67</v>
      </c>
      <c r="C31" s="14">
        <v>0</v>
      </c>
      <c r="D31" s="14">
        <v>-10363.69</v>
      </c>
      <c r="E31" s="5"/>
      <c r="F31" s="34">
        <v>0</v>
      </c>
      <c r="G31" s="14">
        <v>0</v>
      </c>
      <c r="H31" s="14">
        <v>0</v>
      </c>
      <c r="I31" s="34">
        <v>0</v>
      </c>
      <c r="J31" s="42">
        <v>0</v>
      </c>
      <c r="K31" s="34">
        <f t="shared" si="1"/>
        <v>-100</v>
      </c>
    </row>
    <row r="32" spans="1:11" x14ac:dyDescent="0.25">
      <c r="A32" s="26" t="s">
        <v>39</v>
      </c>
      <c r="B32" s="27" t="s">
        <v>40</v>
      </c>
      <c r="C32" s="28">
        <v>11896110.1</v>
      </c>
      <c r="D32" s="28">
        <v>6529379.4000000004</v>
      </c>
      <c r="E32" s="5"/>
      <c r="F32" s="34">
        <f t="shared" si="0"/>
        <v>54.886675939557762</v>
      </c>
      <c r="G32" s="28">
        <v>11722516.689999999</v>
      </c>
      <c r="H32" s="28">
        <v>6414407.29</v>
      </c>
      <c r="I32" s="34">
        <f>H32/G32*100</f>
        <v>54.718687630207164</v>
      </c>
      <c r="J32" s="40">
        <f>D32/H32*100</f>
        <v>101.79240426748768</v>
      </c>
      <c r="K32" s="34">
        <f t="shared" si="1"/>
        <v>1.792404267487683</v>
      </c>
    </row>
    <row r="33" spans="1:11" ht="23.25" x14ac:dyDescent="0.25">
      <c r="A33" s="29" t="s">
        <v>41</v>
      </c>
      <c r="B33" s="30" t="s">
        <v>42</v>
      </c>
      <c r="C33" s="28">
        <v>11896110.1</v>
      </c>
      <c r="D33" s="28">
        <v>6529379.4000000004</v>
      </c>
      <c r="E33" s="5"/>
      <c r="F33" s="34">
        <f t="shared" si="0"/>
        <v>54.886675939557762</v>
      </c>
      <c r="G33" s="31">
        <v>11722516.689999999</v>
      </c>
      <c r="H33" s="31">
        <v>6414407.29</v>
      </c>
      <c r="I33" s="34">
        <f>H33/G33*100</f>
        <v>54.718687630207164</v>
      </c>
      <c r="J33" s="40">
        <f>D33/H33*100</f>
        <v>101.79240426748768</v>
      </c>
      <c r="K33" s="34">
        <f t="shared" si="1"/>
        <v>1.792404267487683</v>
      </c>
    </row>
    <row r="34" spans="1:11" ht="23.25" x14ac:dyDescent="0.25">
      <c r="A34" s="12" t="s">
        <v>43</v>
      </c>
      <c r="B34" s="13" t="s">
        <v>44</v>
      </c>
      <c r="C34" s="14">
        <v>10064680</v>
      </c>
      <c r="D34" s="14">
        <v>5032226</v>
      </c>
      <c r="E34" s="5"/>
      <c r="F34" s="34">
        <f t="shared" si="0"/>
        <v>49.998867326134558</v>
      </c>
      <c r="G34" s="14">
        <v>10222720</v>
      </c>
      <c r="H34" s="14">
        <v>5158069.8</v>
      </c>
      <c r="I34" s="34">
        <f>H34/G34*100</f>
        <v>50.456921445564383</v>
      </c>
      <c r="J34" s="41">
        <f>D34/H34*100</f>
        <v>97.560254031459607</v>
      </c>
      <c r="K34" s="34">
        <f t="shared" si="1"/>
        <v>-2.4397459685403931</v>
      </c>
    </row>
    <row r="35" spans="1:11" ht="23.25" x14ac:dyDescent="0.25">
      <c r="A35" s="12" t="s">
        <v>45</v>
      </c>
      <c r="B35" s="13" t="s">
        <v>46</v>
      </c>
      <c r="C35" s="14">
        <v>481175</v>
      </c>
      <c r="D35" s="14">
        <v>240587.5</v>
      </c>
      <c r="E35" s="5"/>
      <c r="F35" s="34">
        <f t="shared" si="0"/>
        <v>50</v>
      </c>
      <c r="G35" s="14">
        <v>431911</v>
      </c>
      <c r="H35" s="14">
        <v>226276.8</v>
      </c>
      <c r="I35" s="34">
        <f>H35/G35*100</f>
        <v>52.389682133587698</v>
      </c>
      <c r="J35" s="42">
        <f>D35/H35*100</f>
        <v>106.32442212369983</v>
      </c>
      <c r="K35" s="34">
        <f t="shared" si="1"/>
        <v>6.3244221236998328</v>
      </c>
    </row>
    <row r="36" spans="1:11" ht="23.25" x14ac:dyDescent="0.25">
      <c r="A36" s="12" t="s">
        <v>47</v>
      </c>
      <c r="B36" s="13" t="s">
        <v>48</v>
      </c>
      <c r="C36" s="14">
        <v>201228.7</v>
      </c>
      <c r="D36" s="14">
        <v>107539.5</v>
      </c>
      <c r="E36" s="5"/>
      <c r="F36" s="34">
        <f t="shared" si="0"/>
        <v>53.441432559073334</v>
      </c>
      <c r="G36" s="14">
        <v>156528</v>
      </c>
      <c r="H36" s="14">
        <v>118703</v>
      </c>
      <c r="I36" s="34">
        <f>H36/G36*100</f>
        <v>75.834994378002662</v>
      </c>
      <c r="J36" s="40">
        <f>D36/H36*100</f>
        <v>90.595435667169326</v>
      </c>
      <c r="K36" s="34">
        <f t="shared" si="1"/>
        <v>-9.4045643328306738</v>
      </c>
    </row>
    <row r="37" spans="1:11" x14ac:dyDescent="0.25">
      <c r="A37" s="12" t="s">
        <v>49</v>
      </c>
      <c r="B37" s="13" t="s">
        <v>50</v>
      </c>
      <c r="C37" s="14">
        <v>1149026.3999999999</v>
      </c>
      <c r="D37" s="14">
        <v>1149026.3999999999</v>
      </c>
      <c r="E37" s="5"/>
      <c r="F37" s="34">
        <f t="shared" si="0"/>
        <v>100</v>
      </c>
      <c r="G37" s="14">
        <v>911357.69</v>
      </c>
      <c r="H37" s="14">
        <v>911357.69</v>
      </c>
      <c r="I37" s="34">
        <f>H37/G37*100</f>
        <v>100</v>
      </c>
      <c r="J37" s="40">
        <f>D37/H37*100</f>
        <v>126.07853234880808</v>
      </c>
      <c r="K37" s="34">
        <f t="shared" si="1"/>
        <v>26.078532348808082</v>
      </c>
    </row>
  </sheetData>
  <mergeCells count="12">
    <mergeCell ref="A2:K2"/>
    <mergeCell ref="A3:D3"/>
    <mergeCell ref="A4:A6"/>
    <mergeCell ref="B4:B6"/>
    <mergeCell ref="C4:C6"/>
    <mergeCell ref="D4:D6"/>
    <mergeCell ref="F4:F6"/>
    <mergeCell ref="G4:G6"/>
    <mergeCell ref="H4:H6"/>
    <mergeCell ref="I4:I6"/>
    <mergeCell ref="K4:K6"/>
    <mergeCell ref="J4:J6"/>
  </mergeCells>
  <pageMargins left="0.39374999999999999" right="0.39374999999999999" top="0.39374999999999999" bottom="0.39374999999999999" header="0.51180550000000002" footer="0.51180550000000002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39F45E-488D-481E-93B4-D0F7AF8C8C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svetlana-bux\svetlana</dc:creator>
  <cp:lastModifiedBy>svetlana</cp:lastModifiedBy>
  <cp:lastPrinted>2018-10-24T06:58:35Z</cp:lastPrinted>
  <dcterms:created xsi:type="dcterms:W3CDTF">2018-10-22T12:37:10Z</dcterms:created>
  <dcterms:modified xsi:type="dcterms:W3CDTF">2019-10-15T18:20:20Z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SV_0503117M_20160101_4.xlsx</vt:lpwstr>
  </property>
  <property fmtid="{D5CDD505-2E9C-101B-9397-08002B2CF9AE}" pid="3" name="Название отчета">
    <vt:lpwstr>SV_0503117M_20160101_4.xlsx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18.2.0.14549337</vt:lpwstr>
  </property>
  <property fmtid="{D5CDD505-2E9C-101B-9397-08002B2CF9AE}" pid="6" name="Тип сервера">
    <vt:lpwstr>MSSQL</vt:lpwstr>
  </property>
  <property fmtid="{D5CDD505-2E9C-101B-9397-08002B2CF9AE}" pid="7" name="Сервер">
    <vt:lpwstr>svetlana-bux</vt:lpwstr>
  </property>
  <property fmtid="{D5CDD505-2E9C-101B-9397-08002B2CF9AE}" pid="8" name="База">
    <vt:lpwstr>svod_smart</vt:lpwstr>
  </property>
  <property fmtid="{D5CDD505-2E9C-101B-9397-08002B2CF9AE}" pid="9" name="Пользователь">
    <vt:lpwstr>adm_smart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