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Расходы\"/>
    </mc:Choice>
  </mc:AlternateContent>
  <bookViews>
    <workbookView xWindow="0" yWindow="0" windowWidth="27720" windowHeight="9405"/>
  </bookViews>
  <sheets>
    <sheet name="Расходы" sheetId="3" r:id="rId1"/>
  </sheets>
  <calcPr calcId="152511"/>
</workbook>
</file>

<file path=xl/calcChain.xml><?xml version="1.0" encoding="utf-8"?>
<calcChain xmlns="http://schemas.openxmlformats.org/spreadsheetml/2006/main">
  <c r="K19" i="3" l="1"/>
  <c r="K18" i="3"/>
  <c r="K11" i="3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7" i="3"/>
  <c r="K17" i="3" s="1"/>
  <c r="J16" i="3"/>
  <c r="K16" i="3" s="1"/>
  <c r="J15" i="3"/>
  <c r="K15" i="3" s="1"/>
  <c r="J14" i="3"/>
  <c r="K14" i="3" s="1"/>
  <c r="J13" i="3"/>
  <c r="K13" i="3" s="1"/>
  <c r="J10" i="3"/>
  <c r="K10" i="3" s="1"/>
  <c r="J9" i="3"/>
  <c r="K9" i="3" s="1"/>
  <c r="J8" i="3"/>
  <c r="K8" i="3" s="1"/>
  <c r="J6" i="3"/>
  <c r="K6" i="3" s="1"/>
  <c r="I25" i="3" l="1"/>
  <c r="I24" i="3"/>
  <c r="I23" i="3"/>
  <c r="I22" i="3"/>
  <c r="I21" i="3"/>
  <c r="I20" i="3"/>
  <c r="I17" i="3"/>
  <c r="I16" i="3"/>
  <c r="I15" i="3"/>
  <c r="I14" i="3"/>
  <c r="I13" i="3"/>
  <c r="I10" i="3"/>
  <c r="I9" i="3"/>
  <c r="I8" i="3"/>
  <c r="I6" i="3"/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10" i="3"/>
  <c r="F9" i="3"/>
  <c r="F8" i="3"/>
  <c r="F6" i="3"/>
</calcChain>
</file>

<file path=xl/sharedStrings.xml><?xml version="1.0" encoding="utf-8"?>
<sst xmlns="http://schemas.openxmlformats.org/spreadsheetml/2006/main" count="55" uniqueCount="54">
  <si>
    <t xml:space="preserve"> Наименование показателя</t>
  </si>
  <si>
    <t>Утвержденные бюджетные назначения</t>
  </si>
  <si>
    <t>Исполнено</t>
  </si>
  <si>
    <t>4</t>
  </si>
  <si>
    <t>x</t>
  </si>
  <si>
    <t>в том числе: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</si>
  <si>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</si>
  <si>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</si>
  <si>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</si>
  <si>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</si>
  <si>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</si>
  <si>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</si>
  <si>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</si>
  <si>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</si>
  <si>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Судебная система</t>
  </si>
  <si>
    <t>000 0105 00 0 00 00000 000</t>
  </si>
  <si>
    <t xml:space="preserve">  Резервные фонды</t>
  </si>
  <si>
    <t>000 0111 00 0 00 00000 000</t>
  </si>
  <si>
    <t xml:space="preserve">  Другие общегосударственные вопросы</t>
  </si>
  <si>
    <t>000 0113 00 0 00 00000 000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</si>
  <si>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</si>
  <si>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</si>
  <si>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</si>
  <si>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</si>
  <si>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</si>
  <si>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</si>
  <si>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</si>
  <si>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</si>
  <si>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</si>
  <si>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</si>
  <si>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</si>
  <si>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</si>
  <si>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</si>
  <si>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</si>
  <si>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</si>
  <si>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</si>
  <si>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</si>
  <si>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</si>
  <si>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</si>
  <si>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</si>
  <si>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</si>
  <si>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</si>
  <si>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</si>
  <si>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</si>
  <si>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%  исполне ния</t>
  </si>
  <si>
    <t>% исполнения</t>
  </si>
  <si>
    <t>3</t>
  </si>
  <si>
    <t>Результат исполнения бюджета (дефицит / профицит)</t>
  </si>
  <si>
    <t>450</t>
  </si>
  <si>
    <t xml:space="preserve">    Исполнение расходной части бюджета Остаповского сельского поселения  за 1 квартал 2019 года в сравнении с соответствующим периодом 2018 года</t>
  </si>
  <si>
    <t>Исполнено за 1 квартал 2018 г. (рублей)</t>
  </si>
  <si>
    <t>Исполнение 1 квартала 2019 года к 1 кварталу 2018 года, %</t>
  </si>
  <si>
    <t>Рост/снижение 1 квартала 2019 г к 1 кварталу 2018 г. %</t>
  </si>
  <si>
    <t>План 2018 г.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</si>
</sst>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49" fontId="8" fillId="0" borderId="13">
      <alignment horizontal="center" vertical="center" wrapText="1"/>
    </xf>
    <xf numFmtId="49" fontId="8" fillId="0" borderId="4">
      <alignment horizontal="center" vertical="center" wrapText="1"/>
    </xf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165" fontId="3" fillId="0" borderId="20" xfId="57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0" fontId="0" fillId="0" borderId="13" xfId="0" applyBorder="1" applyProtection="1">
      <protection locked="0"/>
    </xf>
    <xf numFmtId="0" fontId="3" fillId="3" borderId="15" xfId="36" applyNumberFormat="1" applyFill="1" applyProtection="1">
      <alignment horizontal="left" wrapText="1"/>
    </xf>
    <xf numFmtId="49" fontId="3" fillId="3" borderId="17" xfId="38" applyFill="1" applyProtection="1">
      <alignment horizontal="center"/>
    </xf>
    <xf numFmtId="4" fontId="3" fillId="3" borderId="17" xfId="39" applyFill="1" applyProtection="1">
      <alignment horizontal="right" shrinkToFit="1"/>
    </xf>
    <xf numFmtId="0" fontId="3" fillId="4" borderId="26" xfId="59" applyNumberFormat="1" applyFill="1" applyProtection="1">
      <alignment horizontal="left" wrapText="1"/>
    </xf>
    <xf numFmtId="49" fontId="3" fillId="4" borderId="23" xfId="61" applyFill="1" applyProtection="1">
      <alignment horizontal="center" wrapText="1"/>
    </xf>
    <xf numFmtId="4" fontId="3" fillId="4" borderId="23" xfId="62" applyFill="1" applyProtection="1">
      <alignment horizontal="right" wrapText="1"/>
    </xf>
    <xf numFmtId="0" fontId="2" fillId="0" borderId="1" xfId="49" applyNumberFormat="1" applyBorder="1" applyProtection="1">
      <alignment horizontal="center"/>
    </xf>
    <xf numFmtId="49" fontId="1" fillId="3" borderId="1" xfId="55" applyFill="1" applyBorder="1" applyProtection="1"/>
    <xf numFmtId="49" fontId="1" fillId="0" borderId="1" xfId="55" applyBorder="1" applyProtection="1"/>
    <xf numFmtId="0" fontId="1" fillId="4" borderId="1" xfId="64" applyNumberFormat="1" applyFill="1" applyBorder="1" applyProtection="1">
      <alignment wrapText="1"/>
    </xf>
    <xf numFmtId="0" fontId="1" fillId="0" borderId="1" xfId="64" applyNumberFormat="1" applyBorder="1" applyProtection="1">
      <alignment wrapText="1"/>
    </xf>
    <xf numFmtId="49" fontId="3" fillId="0" borderId="32" xfId="61" applyBorder="1" applyProtection="1">
      <alignment horizontal="center" wrapText="1"/>
    </xf>
    <xf numFmtId="4" fontId="3" fillId="0" borderId="13" xfId="62" applyBorder="1" applyProtection="1">
      <alignment horizontal="right" wrapText="1"/>
    </xf>
    <xf numFmtId="49" fontId="3" fillId="4" borderId="22" xfId="61" applyFill="1" applyBorder="1" applyProtection="1">
      <alignment horizontal="center" wrapText="1"/>
    </xf>
    <xf numFmtId="4" fontId="3" fillId="4" borderId="23" xfId="62" applyFill="1" applyBorder="1" applyProtection="1">
      <alignment horizontal="right" wrapText="1"/>
    </xf>
    <xf numFmtId="2" fontId="0" fillId="0" borderId="13" xfId="0" applyNumberFormat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3" fillId="0" borderId="35" xfId="59" applyNumberFormat="1" applyBorder="1" applyProtection="1">
      <alignment horizontal="left" wrapText="1"/>
    </xf>
    <xf numFmtId="49" fontId="3" fillId="0" borderId="19" xfId="61" applyBorder="1" applyProtection="1">
      <alignment horizontal="center" wrapText="1"/>
    </xf>
    <xf numFmtId="4" fontId="3" fillId="0" borderId="20" xfId="62" applyBorder="1" applyProtection="1">
      <alignment horizontal="right" wrapText="1"/>
    </xf>
    <xf numFmtId="2" fontId="0" fillId="0" borderId="20" xfId="0" applyNumberFormat="1" applyBorder="1" applyProtection="1">
      <protection locked="0"/>
    </xf>
    <xf numFmtId="4" fontId="3" fillId="5" borderId="13" xfId="75" applyNumberFormat="1" applyFill="1" applyBorder="1" applyAlignment="1" applyProtection="1">
      <alignment horizontal="right"/>
    </xf>
    <xf numFmtId="4" fontId="3" fillId="3" borderId="13" xfId="75" applyNumberFormat="1" applyFill="1" applyBorder="1" applyAlignment="1" applyProtection="1">
      <alignment horizontal="right"/>
    </xf>
    <xf numFmtId="0" fontId="3" fillId="0" borderId="13" xfId="33" applyNumberFormat="1" applyAlignment="1" applyProtection="1">
      <alignment horizontal="center" vertical="center"/>
    </xf>
    <xf numFmtId="0" fontId="3" fillId="0" borderId="4" xfId="50" applyNumberFormat="1" applyAlignment="1" applyProtection="1">
      <alignment horizontal="center" vertical="center" shrinkToFit="1"/>
    </xf>
    <xf numFmtId="0" fontId="3" fillId="0" borderId="4" xfId="51" applyNumberFormat="1" applyAlignment="1" applyProtection="1">
      <alignment horizontal="center" vertical="center" shrinkToFit="1"/>
    </xf>
    <xf numFmtId="0" fontId="1" fillId="0" borderId="1" xfId="52" applyNumberFormat="1" applyBorder="1" applyAlignment="1" applyProtection="1">
      <alignment horizontal="center" vertical="center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0" fontId="0" fillId="0" borderId="36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" fillId="0" borderId="37" xfId="70" applyNumberFormat="1" applyBorder="1" applyProtection="1"/>
    <xf numFmtId="0" fontId="2" fillId="0" borderId="1" xfId="2" applyNumberFormat="1" applyAlignment="1" applyProtection="1">
      <alignment horizontal="center" vertical="center" wrapText="1"/>
    </xf>
    <xf numFmtId="0" fontId="2" fillId="0" borderId="1" xfId="2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13" fillId="0" borderId="20" xfId="31" applyNumberFormat="1" applyFont="1" applyBorder="1" applyAlignment="1" applyProtection="1">
      <alignment vertical="center" wrapText="1"/>
    </xf>
    <xf numFmtId="0" fontId="14" fillId="0" borderId="34" xfId="0" applyFont="1" applyBorder="1" applyAlignment="1">
      <alignment vertical="center" wrapText="1"/>
    </xf>
    <xf numFmtId="0" fontId="13" fillId="0" borderId="34" xfId="31" applyNumberFormat="1" applyFont="1" applyBorder="1" applyAlignment="1" applyProtection="1">
      <alignment vertical="center" wrapText="1"/>
    </xf>
    <xf numFmtId="0" fontId="13" fillId="0" borderId="20" xfId="31" applyNumberFormat="1" applyFont="1" applyBorder="1" applyAlignment="1" applyProtection="1">
      <alignment wrapText="1"/>
    </xf>
    <xf numFmtId="0" fontId="14" fillId="0" borderId="34" xfId="0" applyFont="1" applyBorder="1" applyAlignment="1">
      <alignment wrapText="1"/>
    </xf>
    <xf numFmtId="49" fontId="8" fillId="0" borderId="13" xfId="125" applyNumberFormat="1" applyFont="1" applyBorder="1" applyAlignment="1" applyProtection="1">
      <alignment horizontal="center" vertical="center" wrapText="1"/>
    </xf>
    <xf numFmtId="49" fontId="8" fillId="0" borderId="13" xfId="125" applyNumberFormat="1" applyBorder="1" applyAlignment="1" applyProtection="1">
      <alignment horizontal="center" vertical="center" wrapText="1"/>
    </xf>
    <xf numFmtId="0" fontId="3" fillId="0" borderId="13" xfId="75" applyNumberFormat="1" applyFill="1" applyBorder="1" applyAlignment="1" applyProtection="1">
      <alignment horizontal="center" vertical="center"/>
    </xf>
    <xf numFmtId="4" fontId="3" fillId="0" borderId="13" xfId="75" applyNumberFormat="1" applyFill="1" applyBorder="1" applyAlignment="1" applyProtection="1">
      <alignment horizontal="right"/>
    </xf>
    <xf numFmtId="4" fontId="3" fillId="6" borderId="13" xfId="75" applyNumberFormat="1" applyFill="1" applyBorder="1" applyAlignment="1" applyProtection="1">
      <alignment horizontal="right"/>
    </xf>
    <xf numFmtId="4" fontId="3" fillId="7" borderId="13" xfId="75" applyNumberFormat="1" applyFill="1" applyBorder="1" applyAlignment="1" applyProtection="1">
      <alignment horizontal="right"/>
    </xf>
  </cellXfs>
  <cellStyles count="127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0 2" xfId="125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4 2" xfId="126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H6" sqref="H6"/>
    </sheetView>
  </sheetViews>
  <sheetFormatPr defaultRowHeight="15" x14ac:dyDescent="0.25"/>
  <cols>
    <col min="1" max="1" width="50.7109375" style="1" customWidth="1"/>
    <col min="2" max="2" width="26.85546875" style="1" customWidth="1"/>
    <col min="3" max="4" width="19.85546875" style="1" customWidth="1"/>
    <col min="5" max="5" width="9.140625" style="1" hidden="1"/>
    <col min="6" max="6" width="13.140625" style="1" customWidth="1"/>
    <col min="7" max="7" width="13.28515625" style="1" customWidth="1"/>
    <col min="8" max="8" width="12.5703125" style="1" customWidth="1"/>
    <col min="9" max="10" width="10.42578125" style="1" customWidth="1"/>
    <col min="11" max="11" width="16.140625" style="1" customWidth="1"/>
    <col min="12" max="16384" width="9.140625" style="1"/>
  </cols>
  <sheetData>
    <row r="1" spans="1:11" ht="49.5" customHeight="1" x14ac:dyDescent="0.25">
      <c r="A1" s="47" t="s">
        <v>49</v>
      </c>
      <c r="B1" s="48"/>
      <c r="C1" s="48"/>
      <c r="D1" s="48"/>
      <c r="E1" s="49"/>
      <c r="F1" s="49"/>
      <c r="G1" s="49"/>
      <c r="H1" s="49"/>
      <c r="I1" s="49"/>
      <c r="J1" s="49"/>
      <c r="K1" s="49"/>
    </row>
    <row r="2" spans="1:11" ht="14.1" customHeight="1" x14ac:dyDescent="0.25">
      <c r="A2" s="3"/>
      <c r="B2" s="3"/>
      <c r="C2" s="3"/>
      <c r="D2" s="3"/>
      <c r="E2" s="2"/>
    </row>
    <row r="3" spans="1:11" ht="12" customHeight="1" x14ac:dyDescent="0.25">
      <c r="A3" s="50" t="s">
        <v>0</v>
      </c>
      <c r="B3" s="50" t="s">
        <v>6</v>
      </c>
      <c r="C3" s="52" t="s">
        <v>1</v>
      </c>
      <c r="D3" s="52" t="s">
        <v>2</v>
      </c>
      <c r="E3" s="17"/>
      <c r="F3" s="54" t="s">
        <v>44</v>
      </c>
      <c r="G3" s="54" t="s">
        <v>53</v>
      </c>
      <c r="H3" s="57" t="s">
        <v>50</v>
      </c>
      <c r="I3" s="54" t="s">
        <v>45</v>
      </c>
      <c r="J3" s="59" t="s">
        <v>51</v>
      </c>
      <c r="K3" s="54" t="s">
        <v>52</v>
      </c>
    </row>
    <row r="4" spans="1:11" ht="84.75" customHeight="1" x14ac:dyDescent="0.25">
      <c r="A4" s="51"/>
      <c r="B4" s="51"/>
      <c r="C4" s="53"/>
      <c r="D4" s="53"/>
      <c r="E4" s="17"/>
      <c r="F4" s="55"/>
      <c r="G4" s="56"/>
      <c r="H4" s="58"/>
      <c r="I4" s="55"/>
      <c r="J4" s="60"/>
      <c r="K4" s="55"/>
    </row>
    <row r="5" spans="1:11" ht="12" customHeight="1" thickBot="1" x14ac:dyDescent="0.3">
      <c r="A5" s="35">
        <v>1</v>
      </c>
      <c r="B5" s="36">
        <v>2</v>
      </c>
      <c r="C5" s="37" t="s">
        <v>46</v>
      </c>
      <c r="D5" s="37" t="s">
        <v>3</v>
      </c>
      <c r="E5" s="38"/>
      <c r="F5" s="39">
        <v>5</v>
      </c>
      <c r="G5" s="39">
        <v>6</v>
      </c>
      <c r="H5" s="39">
        <v>7</v>
      </c>
      <c r="I5" s="39">
        <v>8</v>
      </c>
      <c r="J5" s="61">
        <v>9</v>
      </c>
      <c r="K5" s="39">
        <v>10</v>
      </c>
    </row>
    <row r="6" spans="1:11" ht="16.5" customHeight="1" x14ac:dyDescent="0.25">
      <c r="A6" s="11" t="s">
        <v>7</v>
      </c>
      <c r="B6" s="12" t="s">
        <v>4</v>
      </c>
      <c r="C6" s="13">
        <v>16729790.1</v>
      </c>
      <c r="D6" s="13">
        <v>2488217.12</v>
      </c>
      <c r="E6" s="18"/>
      <c r="F6" s="27">
        <f>D6/C6*100</f>
        <v>14.872972733830055</v>
      </c>
      <c r="G6" s="13">
        <v>17295592.690000001</v>
      </c>
      <c r="H6" s="13">
        <v>2450771.41</v>
      </c>
      <c r="I6" s="27">
        <f>H6/G6*100</f>
        <v>14.1699186256681</v>
      </c>
      <c r="J6" s="34">
        <f>D6/H6+100</f>
        <v>101.01527915245265</v>
      </c>
      <c r="K6" s="27">
        <f>J6-100</f>
        <v>1.0152791524526492</v>
      </c>
    </row>
    <row r="7" spans="1:11" ht="12" customHeight="1" x14ac:dyDescent="0.25">
      <c r="A7" s="4" t="s">
        <v>5</v>
      </c>
      <c r="B7" s="5"/>
      <c r="C7" s="6"/>
      <c r="D7" s="6"/>
      <c r="E7" s="19"/>
      <c r="F7" s="10"/>
      <c r="G7" s="6"/>
      <c r="H7" s="6"/>
      <c r="I7" s="26"/>
      <c r="J7" s="62"/>
      <c r="K7" s="26"/>
    </row>
    <row r="8" spans="1:11" x14ac:dyDescent="0.25">
      <c r="A8" s="14" t="s">
        <v>8</v>
      </c>
      <c r="B8" s="15" t="s">
        <v>9</v>
      </c>
      <c r="C8" s="16">
        <v>5266798.7</v>
      </c>
      <c r="D8" s="16">
        <v>784013.44</v>
      </c>
      <c r="E8" s="20"/>
      <c r="F8" s="28">
        <f>D8/C8*100</f>
        <v>14.885957953927495</v>
      </c>
      <c r="G8" s="16">
        <v>5746534</v>
      </c>
      <c r="H8" s="16">
        <v>855531.5</v>
      </c>
      <c r="I8" s="28">
        <f>H8/G8*100</f>
        <v>14.887782792201351</v>
      </c>
      <c r="J8" s="63">
        <f>D8/H8+100</f>
        <v>100.91640511190997</v>
      </c>
      <c r="K8" s="28">
        <f>J8-100</f>
        <v>0.91640511190996676</v>
      </c>
    </row>
    <row r="9" spans="1:11" ht="23.25" x14ac:dyDescent="0.25">
      <c r="A9" s="7" t="s">
        <v>10</v>
      </c>
      <c r="B9" s="8" t="s">
        <v>11</v>
      </c>
      <c r="C9" s="9">
        <v>727119</v>
      </c>
      <c r="D9" s="9">
        <v>91118.94</v>
      </c>
      <c r="E9" s="21"/>
      <c r="F9" s="26">
        <f>D9/C9*100</f>
        <v>12.531503096467016</v>
      </c>
      <c r="G9" s="9">
        <v>1102153</v>
      </c>
      <c r="H9" s="9">
        <v>143901.51999999999</v>
      </c>
      <c r="I9" s="26">
        <f>H9/G9*100</f>
        <v>13.056401425210474</v>
      </c>
      <c r="J9" s="33">
        <f>D9/H9+100</f>
        <v>100.63320345747564</v>
      </c>
      <c r="K9" s="26">
        <f>J9-100</f>
        <v>0.63320345747564488</v>
      </c>
    </row>
    <row r="10" spans="1:11" ht="34.5" x14ac:dyDescent="0.25">
      <c r="A10" s="7" t="s">
        <v>12</v>
      </c>
      <c r="B10" s="8" t="s">
        <v>13</v>
      </c>
      <c r="C10" s="9">
        <v>3872881</v>
      </c>
      <c r="D10" s="9">
        <v>541673.32999999996</v>
      </c>
      <c r="E10" s="21"/>
      <c r="F10" s="26">
        <f>D10/C10*100</f>
        <v>13.986314839004862</v>
      </c>
      <c r="G10" s="9">
        <v>3589747</v>
      </c>
      <c r="H10" s="9">
        <v>581458.77</v>
      </c>
      <c r="I10" s="26">
        <f>H10/G10*100</f>
        <v>16.197764633552168</v>
      </c>
      <c r="J10" s="33">
        <f>D10/H10+100</f>
        <v>100.93157650713566</v>
      </c>
      <c r="K10" s="26">
        <f>J10-100</f>
        <v>0.93157650713565943</v>
      </c>
    </row>
    <row r="11" spans="1:11" x14ac:dyDescent="0.25">
      <c r="A11" s="7" t="s">
        <v>14</v>
      </c>
      <c r="B11" s="8" t="s">
        <v>15</v>
      </c>
      <c r="C11" s="9">
        <v>678.7</v>
      </c>
      <c r="D11" s="9">
        <v>0</v>
      </c>
      <c r="E11" s="21"/>
      <c r="F11" s="26">
        <f>D11/C11*100</f>
        <v>0</v>
      </c>
      <c r="G11" s="9">
        <v>5228</v>
      </c>
      <c r="H11" s="9">
        <v>0</v>
      </c>
      <c r="I11" s="26">
        <v>0</v>
      </c>
      <c r="J11" s="33">
        <v>0</v>
      </c>
      <c r="K11" s="26">
        <f>J11-100</f>
        <v>-100</v>
      </c>
    </row>
    <row r="12" spans="1:11" x14ac:dyDescent="0.25">
      <c r="A12" s="7" t="s">
        <v>16</v>
      </c>
      <c r="B12" s="8" t="s">
        <v>17</v>
      </c>
      <c r="C12" s="9">
        <v>50000</v>
      </c>
      <c r="D12" s="9">
        <v>0</v>
      </c>
      <c r="E12" s="21"/>
      <c r="F12" s="26">
        <v>0</v>
      </c>
      <c r="G12" s="9">
        <v>50000</v>
      </c>
      <c r="H12" s="9">
        <v>0</v>
      </c>
      <c r="I12" s="26">
        <v>0</v>
      </c>
      <c r="J12" s="33">
        <v>0</v>
      </c>
      <c r="K12" s="26">
        <v>-100</v>
      </c>
    </row>
    <row r="13" spans="1:11" x14ac:dyDescent="0.25">
      <c r="A13" s="7" t="s">
        <v>18</v>
      </c>
      <c r="B13" s="8" t="s">
        <v>19</v>
      </c>
      <c r="C13" s="9">
        <v>616120</v>
      </c>
      <c r="D13" s="9">
        <v>151221.17000000001</v>
      </c>
      <c r="E13" s="21"/>
      <c r="F13" s="26">
        <f t="shared" ref="F13:F25" si="0">D13/C13*100</f>
        <v>24.544109913653188</v>
      </c>
      <c r="G13" s="9">
        <v>999406</v>
      </c>
      <c r="H13" s="9">
        <v>130171.21</v>
      </c>
      <c r="I13" s="26">
        <f>H13/G13*100</f>
        <v>13.024857765512715</v>
      </c>
      <c r="J13" s="62">
        <f>D13/H13+100</f>
        <v>101.16170979742756</v>
      </c>
      <c r="K13" s="26">
        <f t="shared" ref="K13:K25" si="1">J13-100</f>
        <v>1.1617097974275623</v>
      </c>
    </row>
    <row r="14" spans="1:11" x14ac:dyDescent="0.25">
      <c r="A14" s="14" t="s">
        <v>20</v>
      </c>
      <c r="B14" s="15" t="s">
        <v>21</v>
      </c>
      <c r="C14" s="16">
        <v>200550</v>
      </c>
      <c r="D14" s="16">
        <v>34928.519999999997</v>
      </c>
      <c r="E14" s="20"/>
      <c r="F14" s="28">
        <f t="shared" si="0"/>
        <v>17.416364996260285</v>
      </c>
      <c r="G14" s="16">
        <v>151300</v>
      </c>
      <c r="H14" s="16">
        <v>26709.38</v>
      </c>
      <c r="I14" s="28">
        <f>H14/G14*100</f>
        <v>17.653258426966293</v>
      </c>
      <c r="J14" s="63">
        <f>D14/H14+100</f>
        <v>101.30772485171876</v>
      </c>
      <c r="K14" s="28">
        <f t="shared" si="1"/>
        <v>1.3077248517187599</v>
      </c>
    </row>
    <row r="15" spans="1:11" x14ac:dyDescent="0.25">
      <c r="A15" s="7" t="s">
        <v>22</v>
      </c>
      <c r="B15" s="8" t="s">
        <v>23</v>
      </c>
      <c r="C15" s="9">
        <v>20550</v>
      </c>
      <c r="D15" s="9">
        <v>34928.519999999997</v>
      </c>
      <c r="E15" s="21"/>
      <c r="F15" s="26">
        <f t="shared" si="0"/>
        <v>169.96846715328468</v>
      </c>
      <c r="G15" s="9">
        <v>151300</v>
      </c>
      <c r="H15" s="9">
        <v>26709.38</v>
      </c>
      <c r="I15" s="26">
        <f>H15/G15*100</f>
        <v>17.653258426966293</v>
      </c>
      <c r="J15" s="62">
        <f>D15/H15+100</f>
        <v>101.30772485171876</v>
      </c>
      <c r="K15" s="26">
        <f t="shared" si="1"/>
        <v>1.3077248517187599</v>
      </c>
    </row>
    <row r="16" spans="1:11" ht="23.25" x14ac:dyDescent="0.25">
      <c r="A16" s="14" t="s">
        <v>24</v>
      </c>
      <c r="B16" s="15" t="s">
        <v>25</v>
      </c>
      <c r="C16" s="16">
        <v>340000</v>
      </c>
      <c r="D16" s="16">
        <v>124000</v>
      </c>
      <c r="E16" s="20"/>
      <c r="F16" s="28">
        <f t="shared" si="0"/>
        <v>36.470588235294116</v>
      </c>
      <c r="G16" s="16">
        <v>340000</v>
      </c>
      <c r="H16" s="16">
        <v>27500</v>
      </c>
      <c r="I16" s="28">
        <f>H16/G16*100</f>
        <v>8.0882352941176467</v>
      </c>
      <c r="J16" s="63">
        <f>D16/H16+100</f>
        <v>104.50909090909092</v>
      </c>
      <c r="K16" s="28">
        <f t="shared" si="1"/>
        <v>4.509090909090915</v>
      </c>
    </row>
    <row r="17" spans="1:11" x14ac:dyDescent="0.25">
      <c r="A17" s="7" t="s">
        <v>26</v>
      </c>
      <c r="B17" s="8" t="s">
        <v>27</v>
      </c>
      <c r="C17" s="9">
        <v>340000</v>
      </c>
      <c r="D17" s="9">
        <v>124000</v>
      </c>
      <c r="E17" s="21"/>
      <c r="F17" s="26">
        <f t="shared" si="0"/>
        <v>36.470588235294116</v>
      </c>
      <c r="G17" s="9">
        <v>340000</v>
      </c>
      <c r="H17" s="9">
        <v>27500</v>
      </c>
      <c r="I17" s="26">
        <f>H17/G17*100</f>
        <v>8.0882352941176467</v>
      </c>
      <c r="J17" s="62">
        <f>D17/H17+100</f>
        <v>104.50909090909092</v>
      </c>
      <c r="K17" s="26">
        <f t="shared" si="1"/>
        <v>4.509090909090915</v>
      </c>
    </row>
    <row r="18" spans="1:11" x14ac:dyDescent="0.25">
      <c r="A18" s="14" t="s">
        <v>28</v>
      </c>
      <c r="B18" s="15" t="s">
        <v>29</v>
      </c>
      <c r="C18" s="16">
        <v>1791233.4</v>
      </c>
      <c r="D18" s="16">
        <v>328125</v>
      </c>
      <c r="E18" s="20"/>
      <c r="F18" s="28">
        <f t="shared" si="0"/>
        <v>18.318383299462816</v>
      </c>
      <c r="G18" s="16">
        <v>935810.69</v>
      </c>
      <c r="H18" s="16">
        <v>129600</v>
      </c>
      <c r="I18" s="28">
        <v>0</v>
      </c>
      <c r="J18" s="64">
        <v>0</v>
      </c>
      <c r="K18" s="28">
        <f t="shared" si="1"/>
        <v>-100</v>
      </c>
    </row>
    <row r="19" spans="1:11" x14ac:dyDescent="0.25">
      <c r="A19" s="7" t="s">
        <v>30</v>
      </c>
      <c r="B19" s="8" t="s">
        <v>31</v>
      </c>
      <c r="C19" s="9">
        <v>1791233.4</v>
      </c>
      <c r="D19" s="9">
        <v>328125</v>
      </c>
      <c r="E19" s="21"/>
      <c r="F19" s="26">
        <f t="shared" si="0"/>
        <v>18.318383299462816</v>
      </c>
      <c r="G19" s="9">
        <v>935810.69</v>
      </c>
      <c r="H19" s="9">
        <v>129600</v>
      </c>
      <c r="I19" s="26">
        <v>0</v>
      </c>
      <c r="J19" s="62">
        <v>0</v>
      </c>
      <c r="K19" s="26">
        <f t="shared" si="1"/>
        <v>-100</v>
      </c>
    </row>
    <row r="20" spans="1:11" x14ac:dyDescent="0.25">
      <c r="A20" s="14" t="s">
        <v>32</v>
      </c>
      <c r="B20" s="15" t="s">
        <v>33</v>
      </c>
      <c r="C20" s="16">
        <v>4253365</v>
      </c>
      <c r="D20" s="16">
        <v>304284.82</v>
      </c>
      <c r="E20" s="20"/>
      <c r="F20" s="28">
        <f t="shared" si="0"/>
        <v>7.153978555802289</v>
      </c>
      <c r="G20" s="16">
        <v>4587926</v>
      </c>
      <c r="H20" s="16">
        <v>563317.53</v>
      </c>
      <c r="I20" s="28">
        <f t="shared" ref="I20:I25" si="2">H20/G20*100</f>
        <v>12.27826102687794</v>
      </c>
      <c r="J20" s="63">
        <f t="shared" ref="J20:J25" si="3">D20/H20+100</f>
        <v>100.54016572145376</v>
      </c>
      <c r="K20" s="28">
        <f t="shared" si="1"/>
        <v>0.54016572145376074</v>
      </c>
    </row>
    <row r="21" spans="1:11" x14ac:dyDescent="0.25">
      <c r="A21" s="7" t="s">
        <v>34</v>
      </c>
      <c r="B21" s="8" t="s">
        <v>35</v>
      </c>
      <c r="C21" s="9">
        <v>4253365</v>
      </c>
      <c r="D21" s="9">
        <v>304284.82</v>
      </c>
      <c r="E21" s="21"/>
      <c r="F21" s="26">
        <f t="shared" si="0"/>
        <v>7.153978555802289</v>
      </c>
      <c r="G21" s="9">
        <v>4587926</v>
      </c>
      <c r="H21" s="9">
        <v>563317.53</v>
      </c>
      <c r="I21" s="26">
        <f t="shared" si="2"/>
        <v>12.27826102687794</v>
      </c>
      <c r="J21" s="62">
        <f t="shared" si="3"/>
        <v>100.54016572145376</v>
      </c>
      <c r="K21" s="26">
        <f t="shared" si="1"/>
        <v>0.54016572145376074</v>
      </c>
    </row>
    <row r="22" spans="1:11" x14ac:dyDescent="0.25">
      <c r="A22" s="14" t="s">
        <v>36</v>
      </c>
      <c r="B22" s="15" t="s">
        <v>37</v>
      </c>
      <c r="C22" s="16">
        <v>4841043</v>
      </c>
      <c r="D22" s="16">
        <v>903745.34</v>
      </c>
      <c r="E22" s="20"/>
      <c r="F22" s="28">
        <f t="shared" si="0"/>
        <v>18.668401416802123</v>
      </c>
      <c r="G22" s="16">
        <v>5497222</v>
      </c>
      <c r="H22" s="16">
        <v>841993</v>
      </c>
      <c r="I22" s="28">
        <f t="shared" si="2"/>
        <v>15.316699962271855</v>
      </c>
      <c r="J22" s="63">
        <f t="shared" si="3"/>
        <v>101.07334068097953</v>
      </c>
      <c r="K22" s="28">
        <f t="shared" si="1"/>
        <v>1.073340680979527</v>
      </c>
    </row>
    <row r="23" spans="1:11" x14ac:dyDescent="0.25">
      <c r="A23" s="7" t="s">
        <v>38</v>
      </c>
      <c r="B23" s="22" t="s">
        <v>39</v>
      </c>
      <c r="C23" s="23">
        <v>4841043</v>
      </c>
      <c r="D23" s="23">
        <v>903745.34</v>
      </c>
      <c r="E23" s="21"/>
      <c r="F23" s="26">
        <f t="shared" si="0"/>
        <v>18.668401416802123</v>
      </c>
      <c r="G23" s="23">
        <v>5497222</v>
      </c>
      <c r="H23" s="23">
        <v>841993</v>
      </c>
      <c r="I23" s="26">
        <f t="shared" si="2"/>
        <v>15.316699962271855</v>
      </c>
      <c r="J23" s="62">
        <f t="shared" si="3"/>
        <v>101.07334068097953</v>
      </c>
      <c r="K23" s="26">
        <f t="shared" si="1"/>
        <v>1.073340680979527</v>
      </c>
    </row>
    <row r="24" spans="1:11" x14ac:dyDescent="0.25">
      <c r="A24" s="14" t="s">
        <v>40</v>
      </c>
      <c r="B24" s="24" t="s">
        <v>41</v>
      </c>
      <c r="C24" s="25">
        <v>36800</v>
      </c>
      <c r="D24" s="25">
        <v>36800</v>
      </c>
      <c r="E24" s="20"/>
      <c r="F24" s="28">
        <f t="shared" si="0"/>
        <v>100</v>
      </c>
      <c r="G24" s="25">
        <v>36800</v>
      </c>
      <c r="H24" s="25">
        <v>6120</v>
      </c>
      <c r="I24" s="28">
        <f t="shared" si="2"/>
        <v>16.630434782608695</v>
      </c>
      <c r="J24" s="63">
        <f t="shared" si="3"/>
        <v>106.01307189542484</v>
      </c>
      <c r="K24" s="28">
        <f t="shared" si="1"/>
        <v>6.0130718954248437</v>
      </c>
    </row>
    <row r="25" spans="1:11" ht="15.75" thickBot="1" x14ac:dyDescent="0.3">
      <c r="A25" s="29" t="s">
        <v>42</v>
      </c>
      <c r="B25" s="30" t="s">
        <v>43</v>
      </c>
      <c r="C25" s="31">
        <v>36800</v>
      </c>
      <c r="D25" s="31">
        <v>36800</v>
      </c>
      <c r="E25" s="21"/>
      <c r="F25" s="32">
        <f t="shared" si="0"/>
        <v>100</v>
      </c>
      <c r="G25" s="31">
        <v>36800</v>
      </c>
      <c r="H25" s="31">
        <v>6120</v>
      </c>
      <c r="I25" s="32">
        <f t="shared" si="2"/>
        <v>16.630434782608695</v>
      </c>
      <c r="J25" s="62">
        <f t="shared" si="3"/>
        <v>106.01307189542484</v>
      </c>
      <c r="K25" s="32">
        <f t="shared" si="1"/>
        <v>6.0130718954248437</v>
      </c>
    </row>
    <row r="26" spans="1:11" ht="15.75" thickBot="1" x14ac:dyDescent="0.3">
      <c r="A26" s="40" t="s">
        <v>47</v>
      </c>
      <c r="B26" s="41" t="s">
        <v>48</v>
      </c>
      <c r="C26" s="42" t="s">
        <v>4</v>
      </c>
      <c r="D26" s="43">
        <v>1931943.5</v>
      </c>
      <c r="E26" s="43">
        <v>1321229.8899999999</v>
      </c>
      <c r="F26" s="46"/>
      <c r="G26" s="45"/>
      <c r="H26" s="44"/>
      <c r="I26" s="44"/>
      <c r="J26" s="44"/>
      <c r="K26" s="44"/>
    </row>
  </sheetData>
  <mergeCells count="11">
    <mergeCell ref="A1:K1"/>
    <mergeCell ref="A3:A4"/>
    <mergeCell ref="B3:B4"/>
    <mergeCell ref="C3:C4"/>
    <mergeCell ref="D3:D4"/>
    <mergeCell ref="F3:F4"/>
    <mergeCell ref="G3:G4"/>
    <mergeCell ref="H3:H4"/>
    <mergeCell ref="I3:I4"/>
    <mergeCell ref="K3:K4"/>
    <mergeCell ref="J3:J4"/>
  </mergeCells>
  <pageMargins left="0.39374999999999999" right="0.39374999999999999" top="0.39374999999999999" bottom="0.39374999999999999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4227D3-E979-44CE-BFC6-82433C052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dcterms:created xsi:type="dcterms:W3CDTF">2018-10-22T12:35:47Z</dcterms:created>
  <dcterms:modified xsi:type="dcterms:W3CDTF">2019-10-18T13:04:23Z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