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450" windowHeight="11790" tabRatio="878" firstSheet="3" activeTab="15"/>
  </bookViews>
  <sheets>
    <sheet name="Приложение 1" sheetId="1" r:id="rId1"/>
    <sheet name="Приложение 2" sheetId="2" r:id="rId2"/>
    <sheet name="Приложение 3" sheetId="3" r:id="rId3"/>
    <sheet name="Приложение 4" sheetId="4" r:id="rId4"/>
    <sheet name="Приложение 5" sheetId="5" r:id="rId5"/>
    <sheet name="Приложение 6" sheetId="6" r:id="rId6"/>
    <sheet name="Приложение  7" sheetId="7" state="hidden" r:id="rId7"/>
    <sheet name="Приложение 7" sheetId="8" r:id="rId8"/>
    <sheet name="Приложение 8" sheetId="9" r:id="rId9"/>
    <sheet name="Приложение  9" sheetId="10" state="hidden" r:id="rId10"/>
    <sheet name="Приложение 9" sheetId="11" r:id="rId11"/>
    <sheet name="Приложение 10" sheetId="12" r:id="rId12"/>
    <sheet name="Приложение 11" sheetId="13" r:id="rId13"/>
    <sheet name="Приложение 12" sheetId="14" r:id="rId14"/>
    <sheet name="Сведения о муниц. долге" sheetId="15" r:id="rId15"/>
    <sheet name="Сведения о муниц. долге " sheetId="16" r:id="rId16"/>
  </sheets>
  <definedNames>
    <definedName name="OLE_LINK1" localSheetId="5">'Приложение 6'!#REF!</definedName>
  </definedNames>
  <calcPr fullCalcOnLoad="1"/>
</workbook>
</file>

<file path=xl/comments2.xml><?xml version="1.0" encoding="utf-8"?>
<comments xmlns="http://schemas.openxmlformats.org/spreadsheetml/2006/main">
  <authors>
    <author>svetlana</author>
  </authors>
  <commentList>
    <comment ref="B45" authorId="0">
      <text>
        <r>
          <rPr>
            <b/>
            <sz val="9"/>
            <rFont val="Tahoma"/>
            <family val="2"/>
          </rPr>
          <t>svetlana: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<sst xmlns="http://schemas.openxmlformats.org/spreadsheetml/2006/main" count="1603" uniqueCount="632">
  <si>
    <t>01</t>
  </si>
  <si>
    <t>04</t>
  </si>
  <si>
    <t>02</t>
  </si>
  <si>
    <t>03</t>
  </si>
  <si>
    <t>05</t>
  </si>
  <si>
    <t>08</t>
  </si>
  <si>
    <t>00</t>
  </si>
  <si>
    <t>Подпрограмма «Эффективное управление муниципальной собственностью и земельными ресурсами поселения»</t>
  </si>
  <si>
    <t>Основное мероприятие "Выполнение работ по противопожарным мероприятиям»</t>
  </si>
  <si>
    <t>Основное мероприятие «Управление муниципальной собственностью и земельными ресурсами»</t>
  </si>
  <si>
    <t xml:space="preserve">05 0 00 00000  </t>
  </si>
  <si>
    <t xml:space="preserve">05 1 00 00000 </t>
  </si>
  <si>
    <t>Основное мероприятие «Уличное освещение»</t>
  </si>
  <si>
    <t xml:space="preserve">05 1 01 00000 </t>
  </si>
  <si>
    <t>05 3  00 00000</t>
  </si>
  <si>
    <t>Основное мероприятие «Благоустройство территории»</t>
  </si>
  <si>
    <t xml:space="preserve">05 3 01 00000 </t>
  </si>
  <si>
    <t xml:space="preserve">06 0  00 00000 </t>
  </si>
  <si>
    <t xml:space="preserve">06 1 00 00000 </t>
  </si>
  <si>
    <t>06 1 01 00000</t>
  </si>
  <si>
    <t>Основное мероприятие «Функционирование казённого учреждения»</t>
  </si>
  <si>
    <t>Обеспечение деятельности клубов и домов культуры поселения (Иные бюджетные ассигнования)</t>
  </si>
  <si>
    <t>Основное мероприятие «Развитие физической культуры и спорта»</t>
  </si>
  <si>
    <t>Обеспечение условий для занятий физической культурой и спортом, организация и проведения массовых спортивных и физкультурных мероприятий  (Закупка товаров, работ и услуг для государственных (муниципальных) нужд)</t>
  </si>
  <si>
    <t>Основное мероприятие «Деятельность органов местного самоуправления»</t>
  </si>
  <si>
    <t>Обеспечение функций администрации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</si>
  <si>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администрации поселения  (Закупка товаров, работ и услуг для государственных (муниципальных) нужд)</t>
  </si>
  <si>
    <t xml:space="preserve"> Обеспечение функций администрации поселения  (Иные бюджетные ассигнования)</t>
  </si>
  <si>
    <t>Осуществление  деятельности главы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</si>
  <si>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и проведение мероприятий, связанных с государственными праздниками, юбилейными и памятными датами и другие мероприятия  (Закупка товаров, работ и услуг для государственных (муниципальных) нужд)</t>
  </si>
  <si>
    <t>Обеспечение информирования населения о деятельности органов местного самоуправления поселения  (Закупка товаров, работ и услуг для государственных (муниципальных) нужд)</t>
  </si>
  <si>
    <t>Пенсионное обеспечение некоторых категорий граждан, имеющих право на выплату муниципальной пенсии в соответствии с действующим законодательством  (Социальное обеспечение и иные выплаты населению)</t>
  </si>
  <si>
    <t>Основное мероприятие «Профессиональное и дополнительное образование»</t>
  </si>
  <si>
    <t>Обеспечение подготовки, переподготовки, обучения и повышения квалификации  муниципальных служащих и специалистов  (Закупка товаров, работ и услуг для государственных (муниципальных) нужд)</t>
  </si>
  <si>
    <t>Взносы в Совет муниципальных образований Ивановской области  (Закупка товаров, работ и услуг для государственных (муниципальных) нужд)</t>
  </si>
  <si>
    <t>Муниципальная программа «Поддержка субъектов малого предпринимательства»</t>
  </si>
  <si>
    <t>Подпрограмма «Поддержка субъектов малого предпринимательства»</t>
  </si>
  <si>
    <t>Основное мероприятие: «Поддержка субъектов малого предпринимательства»</t>
  </si>
  <si>
    <t>30 0 00  00000 </t>
  </si>
  <si>
    <t>Код классификации доходов бюджетов Российской Федерации, код главного администратора доходов</t>
  </si>
  <si>
    <t>Управление Федеральной налоговой службы по Ивановской области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</si>
  <si>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</si>
  <si>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</si>
  <si>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0600000</t>
  </si>
  <si>
    <t>Код главного распорядителя</t>
  </si>
  <si>
    <t>Раздел</t>
  </si>
  <si>
    <t>Подраздел</t>
  </si>
  <si>
    <t>Сумма тыс. руб.</t>
  </si>
  <si>
    <t>(Закупка товаров, работ и услуг для государственных (муниципальных) нужд)</t>
  </si>
  <si>
    <t>Осуществление первичного воинского учета  на территориях, где отсутствуют военные комиссариаты (Закупка товаров, работ и услуг для государственных (муниципальных) нужд)</t>
  </si>
  <si>
    <t>Проведение кадастровыхработ,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</si>
  <si>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Оплата электроэнергии за уличное освещение (Закупка товаров, работ и услуг для государственных (муниципальных) нужд)</t>
  </si>
  <si>
    <r>
      <t xml:space="preserve">Обеспечение выполнения работ и услуг по содержанию и установке новых линий уличного освещения </t>
    </r>
    <r>
      <rPr>
        <sz val="14"/>
        <color indexed="8"/>
        <rFont val="Times New Roman"/>
        <family val="1"/>
      </rPr>
      <t>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</si>
  <si>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>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</si>
  <si>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фондами)»</t>
  </si>
  <si>
    <t>Обеспечение условий для занятий физической культурой и спортом, организация и проведение массовыхспортивных и физкультурныхмероприятий (Закупка товаров, работ и услуг для государственных (муниципальных) нужд)</t>
  </si>
  <si>
    <t>Кредиты кредитных организаций</t>
  </si>
  <si>
    <t>Привлечение</t>
  </si>
  <si>
    <t>№ п/п</t>
  </si>
  <si>
    <t>Наименование</t>
  </si>
  <si>
    <t>Вид долгового обязательства</t>
  </si>
  <si>
    <t>Цель гарантирования</t>
  </si>
  <si>
    <t>Наименование принципала</t>
  </si>
  <si>
    <t>Подпрограмма «Организация благоустройства и озеленения территории поселения»</t>
  </si>
  <si>
    <t>Иные непрограммные мероприятия</t>
  </si>
  <si>
    <t>Реализация полномочий Российской  Федерации по первичному воинскому учету на территориях, где отсутствуют военные комиссариаты</t>
  </si>
  <si>
    <t>Всего</t>
  </si>
  <si>
    <t>Вид расходов</t>
  </si>
  <si>
    <t>Проведение работ по противопожарным мероприятиям (Закупка товаров, работ и услуг для государственных (муниципальных) нужд)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</si>
  <si>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</si>
  <si>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>Внесение изменений в Генеральный план поселения(Закупка товаров, работ и услуг для государственных (муниципальных) нужд</t>
  </si>
  <si>
    <t>Оплата электроэнергии за уличное освещение (Закупка товаров, работ и услуг для государственных (муниципальных) нужд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</si>
  <si>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</t>
  </si>
  <si>
    <t xml:space="preserve">                                                                                                                        Приложение № 8</t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</si>
  <si>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</si>
  <si>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</si>
  <si>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r>
      <t xml:space="preserve">  </t>
    </r>
    <r>
      <rPr>
        <sz val="14"/>
        <color indexed="8"/>
        <rFont val="Times New Roman"/>
        <family val="1"/>
      </rPr>
      <t xml:space="preserve">Обеспечение функций администрации поселения </t>
    </r>
    <r>
      <rPr>
        <sz val="14"/>
        <color indexed="8"/>
        <rFont val="Times New Roman"/>
        <family val="1"/>
      </rPr>
      <t xml:space="preserve"> (Иные бюджетные ассигнования)</t>
    </r>
  </si>
  <si>
    <t xml:space="preserve">Организация и проведение мероприятий, связанных с государственными праздниками, юбилейными и памятными датами и другие мероприятия </t>
  </si>
  <si>
    <r>
      <t xml:space="preserve">Обеспечение информирования населения о деятельности органов местного самоуправления поселения </t>
    </r>
    <r>
      <rPr>
        <sz val="14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</si>
  <si>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Взносы в Совет муниципальных образований Ивановской области (Иные межбюджетные трансферты)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</si>
  <si>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</si>
  <si>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</si>
  <si>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>200</t>
  </si>
  <si>
    <t>10</t>
  </si>
  <si>
    <t>Выполнение работ по противопожарным мероприятиям  (Закупка товаров, работ и услуг для государственных (муниципальных) нужд</t>
  </si>
  <si>
    <t>Выполнение работ по ремонту пирсов и подъездных путей  к пожарным водоемам  (Закупка товаров, работ и услуг для государственных (муниципальных) нужд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</si>
  <si>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</si>
  <si>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</si>
  <si>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Всего доходов</t>
  </si>
  <si>
    <t>Код классификации доходов  бюджетов Российской Федерации</t>
  </si>
  <si>
    <t>Целевая статья</t>
  </si>
  <si>
    <t>Приложение № 1</t>
  </si>
  <si>
    <t>(в процентах)</t>
  </si>
  <si>
    <t>Наименование дохода</t>
  </si>
  <si>
    <t>Нормативы распределения</t>
  </si>
  <si>
    <t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</si>
  <si>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Наименование </t>
  </si>
  <si>
    <t>182 1 01 02020 01 0000 110</t>
  </si>
  <si>
    <t>182 1 01 02030 01 0000  110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</si>
  <si>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</si>
  <si>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182 1 05 03010 01 0000 110</t>
  </si>
  <si>
    <t>Единый сельскохозяйственный налог</t>
  </si>
  <si>
    <t>800</t>
  </si>
  <si>
    <t>Код классификации источников финансирования дефицита бюджетов</t>
  </si>
  <si>
    <t>Наименование кода классификации источников финансирования дефицита бюджетов</t>
  </si>
  <si>
    <t>Сумма</t>
  </si>
  <si>
    <t>Источники финансирования дефицита бюджетов - всего</t>
  </si>
  <si>
    <t>в том числе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</si>
  <si>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</si>
  <si>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</si>
  <si>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</si>
  <si>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классификации источников финансирования дефицитов бюджетов</t>
  </si>
  <si>
    <t>Наименование главного администратора источников внутреннего финансирования дефицита и кода классификации источников внутреннего финансирования дефицитов бюджетов</t>
  </si>
  <si>
    <t>главного администратора источников внутреннего финансирования дефицита</t>
  </si>
  <si>
    <t>источников внутреннего финансирования дефицитов бюджетов</t>
  </si>
  <si>
    <t>Подпрограмма «Развитие муниципальной службы»</t>
  </si>
  <si>
    <t>Наименование главного администратора доходов местного бюджета, кода доходов местного бюджета</t>
  </si>
  <si>
    <t>Сумма (тыс. руб)</t>
  </si>
  <si>
    <t>Доходы</t>
  </si>
  <si>
    <t>Налоги на прибыль, доходы</t>
  </si>
  <si>
    <t>Налог на доходы физических  лиц  с  доходов,  полученных                         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 и других лиц, занимающихся частной практикой в соответствии со статьей 227 Налогового кодекса Российской Федерации</t>
  </si>
  <si>
    <r>
      <t>Доходы бюджета Остаповского сельского поселения</t>
    </r>
    <r>
      <rPr>
        <b/>
        <sz val="12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по кодам классификации доходов</t>
    </r>
    <r>
      <rPr>
        <b/>
        <sz val="14"/>
        <color indexed="8"/>
        <rFont val="Times New Roman"/>
        <family val="1"/>
      </rPr>
      <t xml:space="preserve"> </t>
    </r>
    <r>
      <rPr>
        <b/>
        <sz val="16"/>
        <color indexed="8"/>
        <rFont val="Times New Roman"/>
        <family val="1"/>
      </rPr>
      <t>бюджетов</t>
    </r>
  </si>
  <si>
    <t>182 1 01 02010 01 0000 110</t>
  </si>
  <si>
    <t>Администрация Остаповского сельского поселения</t>
  </si>
  <si>
    <t>908 108 04020 01 0000 110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</si>
  <si>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</si>
  <si>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908 1 11 05035 10 0000 120</t>
  </si>
  <si>
    <t>908  2 02 00000 00 0000 000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</si>
  <si>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</si>
  <si>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</si>
  <si>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субсидии бюджетам сельских поселений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</si>
  <si>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</si>
  <si>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908 1 14 06025 10 0000 430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</si>
  <si>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</si>
  <si>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</si>
  <si>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</si>
  <si>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</si>
  <si>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</si>
  <si>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</si>
  <si>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 и созданных ими учреждений (за исключением имущества муниципальных бюджетных и автономных учреждений)</t>
  </si>
  <si>
    <t>908 2 08 05000 10 0000 180</t>
  </si>
  <si>
    <t>Уменьшение прочих остатков денежных средств бюджетов сельских поселений</t>
  </si>
  <si>
    <t>Подпрограмма «Организация и обеспечение уличного освещения на территории Остаповского сельского поселения»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</si>
  <si>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</t>
  </si>
  <si>
    <t>Подпрограмма «Обеспечение деятельности, сохранение и развитие учреждений культуры на территории Остаповского сельского поселения»»</t>
  </si>
  <si>
    <t xml:space="preserve">
Подпрограмма «Развитие физической культуры и спорта на территории Остаповского сельского поселения»
</t>
  </si>
  <si>
    <t>Подпрограмма «Обеспечение деятельности органов местного самоуправления Остаповского сельского поселения»</t>
  </si>
  <si>
    <t>Иные непрограммные направления деятельности органов местного самоуправления Остаповского сельского поселения</t>
  </si>
  <si>
    <t>31 9 00 00000 </t>
  </si>
  <si>
    <t>Резервный фонд местных администраций в рамках иных непрограммных мероприятий по непрограммным направлениям деятельности органов местного самоуправления Остаповского сельского поселения. (Иные бюджетные ассигнования)</t>
  </si>
  <si>
    <t>Осуществление первичного воинского учета 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</si>
  <si>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34 0 00 00000</t>
  </si>
  <si>
    <t xml:space="preserve">34 9  00 0000 </t>
  </si>
  <si>
    <t xml:space="preserve">34 9  00 51180 </t>
  </si>
  <si>
    <t>Обеспечение деятельности , клубов и домов культуры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</si>
  <si>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908</t>
  </si>
  <si>
    <t>Муниципальная программа «Совершенствование управлением муниципальной собственностью Остаповского сельского поселения на 2014-2016 годы»</t>
  </si>
  <si>
    <t>3490051180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</si>
  <si>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</si>
  <si>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</si>
  <si>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Налог на имущество физических лиц, взимаемый по ставкам, применяемым  к объектам налогообложения, расположенным в границах сельских поселений</t>
  </si>
  <si>
    <t>13</t>
  </si>
  <si>
    <t>расходы на содержание имущества, связанные с деятельностью орнанов местного самоуправления Остаповского сельского поселения (Закупка товаров, работ и услуг для государственных (муниципальных) нужд)</t>
  </si>
  <si>
    <t>Обеспечение подготовки, переподготовки, обучения и повышения квалификации муниципальных служащих и специалистов (Закупка товаров, работ и услуг для государственных (муниципальных) нужд)</t>
  </si>
  <si>
    <t>Внесение изменений в Генеральный план поселения (Закупка товаров, работ и услуг для государственных (муниципальных) нужд</t>
  </si>
  <si>
    <t>Организация и проведение конкурса «Предприниматель года» (Закупка товаров, работ и услуг для государственных (муниципальных) нужд</t>
  </si>
  <si>
    <t>Расходы на содержание имущества, связанные с деятельностью органов местного самоуправления Остаповского сельского поселения (Закупка товаров, работ и услуг для государственных (муниципальных) нужд</t>
  </si>
  <si>
    <t>Субсидия на укрепление материально-технической базы ОО «ДПО ШМР ИО» для реализации мероприятий по осуществлению уставной деятельности (предоставление субсидии некоммерческим организациям)</t>
  </si>
  <si>
    <t xml:space="preserve">Техническая инвентаризация объектов муниципальной собственности и культурного наследия  (Закупка товаров, работ и услуг для государственных (муниципальных) нужд) </t>
  </si>
  <si>
    <t>Прочие мероприятия по благоустройству и озеленению территории Остаповского сельского поселения  (Закупка товаров, работ и услуг для государственных (муниципальных) нужд)</t>
  </si>
  <si>
    <t>Муниципальное казённое учреждение «Культурно-досуговый центр Остаповского сельского поселения»</t>
  </si>
  <si>
    <t>100</t>
  </si>
  <si>
    <t>11</t>
  </si>
  <si>
    <t>870</t>
  </si>
  <si>
    <t>300</t>
  </si>
  <si>
    <t>Приложение № 3</t>
  </si>
  <si>
    <t>01 1 00 00000</t>
  </si>
  <si>
    <t>01 1 01 00000</t>
  </si>
  <si>
    <t>01 1 01 40010</t>
  </si>
  <si>
    <t>01 1 01 60010</t>
  </si>
  <si>
    <t xml:space="preserve">01 1 01 20010  </t>
  </si>
  <si>
    <t xml:space="preserve">02 0 00 00000 </t>
  </si>
  <si>
    <t xml:space="preserve">02  1  00 00000 </t>
  </si>
  <si>
    <t xml:space="preserve">02 1 01 00000 </t>
  </si>
  <si>
    <t xml:space="preserve">03 0 00 00000 </t>
  </si>
  <si>
    <t xml:space="preserve">03 1 01 00000 </t>
  </si>
  <si>
    <t>04 1 01 00000</t>
  </si>
  <si>
    <t xml:space="preserve">05 2 00 00000 </t>
  </si>
  <si>
    <t>05 2 01 00000</t>
  </si>
  <si>
    <t>Основное мероприятие «Содержание памятников, обелисков»</t>
  </si>
  <si>
    <t>Сумма, руб.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</si>
  <si>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</si>
  <si>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</si>
  <si>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</si>
  <si>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</si>
  <si>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</si>
  <si>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</si>
  <si>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</si>
  <si>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</si>
  <si>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</si>
  <si>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ЖИЛИЩНО-КОММУНАЛЬНОЕ ХОЗЯЙСТВО</t>
  </si>
  <si>
    <t>КУЛЬТУРА, КИНЕМАТОГРАФИЯ</t>
  </si>
  <si>
    <t>Культура</t>
  </si>
  <si>
    <t>СОЦИАЛЬНАЯ ПОЛИТИКА</t>
  </si>
  <si>
    <t>Пенсионное обеспечение</t>
  </si>
  <si>
    <t>ВСЕГО:</t>
  </si>
  <si>
    <t>908 1 11 05025 10 0000 120</t>
  </si>
  <si>
    <t>Доходы, получаемые в виде арендной платы, а также средства от продажи права на заключение договоров аренды   за  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</si>
  <si>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   02 1  01   00020 </t>
  </si>
  <si>
    <t>Муниципальная программа «Развитие местного самоуправления в Остаповском сельском поселении на 2017-2019 годы»</t>
  </si>
  <si>
    <t>Муниципальная программа Остаповского сельского поселения «Обеспечение деятельности в пожарной безопасности на 2017-2019 годы»</t>
  </si>
  <si>
    <t>0 2 1 01 00020</t>
  </si>
  <si>
    <t>02 1 01 00020</t>
  </si>
  <si>
    <t xml:space="preserve">02  1  01  00040  </t>
  </si>
  <si>
    <t>02  1 01 00050</t>
  </si>
  <si>
    <t>02 1 01 00060</t>
  </si>
  <si>
    <t>02  1  01 00060</t>
  </si>
  <si>
    <t>02 1 01 00070</t>
  </si>
  <si>
    <t xml:space="preserve">02  2 00 00000 </t>
  </si>
  <si>
    <t xml:space="preserve">02  2 01 00000 </t>
  </si>
  <si>
    <t xml:space="preserve">03 1 00 00000 </t>
  </si>
  <si>
    <t>03 1 01 00130</t>
  </si>
  <si>
    <t xml:space="preserve"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</t>
  </si>
  <si>
    <t>03 1 01 00140</t>
  </si>
  <si>
    <t>Муниципальная программа «Улучшение условий и охраны труда в Остаповском сельском поселении на  2017-2019 годы»</t>
  </si>
  <si>
    <t>Подпрограмма «Улучшение условий и охраны труда в администрации Остаповского сельского поселения и подведомственных  казенных учреждениях»</t>
  </si>
  <si>
    <t>04 0 00 00000</t>
  </si>
  <si>
    <t>04 1 00 00000</t>
  </si>
  <si>
    <t>Основное мероприятие: «Охрана труда»</t>
  </si>
  <si>
    <t xml:space="preserve">04 1 01 00150  </t>
  </si>
  <si>
    <t>04 1 01 00160</t>
  </si>
  <si>
    <t xml:space="preserve">04 1 01 00170 </t>
  </si>
  <si>
    <t>Муниципальная программа «Обеспечение мероприятий по благоустройству населенных пунктов Остаповского сельского поселения 2017-2019 г»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</si>
  <si>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</si>
  <si>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
</t>
  </si>
  <si>
    <t>05 1 01 00190</t>
  </si>
  <si>
    <t xml:space="preserve">05 1 01 00180  </t>
  </si>
  <si>
    <t>Подпрограмма «Обеспечение мероприятий по содержанию и ремонту памятников и обелисков.»</t>
  </si>
  <si>
    <t xml:space="preserve">05 2  01 00200 </t>
  </si>
  <si>
    <t>Содержание и ремонт памятников, обелисков. (Закупка товаров, работ и услуг для государственных (муниципальных) нужд</t>
  </si>
  <si>
    <t>05 3  01 00210</t>
  </si>
  <si>
    <t xml:space="preserve">Расходы по отлову безпризорных животных </t>
  </si>
  <si>
    <t>05 3 01 00220</t>
  </si>
  <si>
    <t>Муниципальная программа «Развитие культуры и спорта на территории Остаповского сельского поселения на 2017-2019 годы»</t>
  </si>
  <si>
    <t>06 1 01 00240</t>
  </si>
  <si>
    <t>Обеспечение деятельности , клубов и домов культуры поселения (Закупка товаров, работ и услуг для государственных (муниципальных) нужд)</t>
  </si>
  <si>
    <t xml:space="preserve">06 2 00 00000  </t>
  </si>
  <si>
    <t>04 1 01 00150</t>
  </si>
  <si>
    <t>04 1 01 00170</t>
  </si>
  <si>
    <t>05 4 01 00230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</si>
  <si>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</si>
  <si>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Проведение специальной оценки условий труда  (Закупка товаров, работ и услуг для государственных (муниципальных) нужд)</t>
  </si>
  <si>
    <t>Обеспечение выполнения работ по энергосбережению, проведение энергетического обследования, замена оконных блоков, дверей и ламп на светодиодные  (Закупка товаров, работ и услуг для государственных (муниципальных) нужд)</t>
  </si>
  <si>
    <t xml:space="preserve">06 2 01 00240 </t>
  </si>
  <si>
    <t xml:space="preserve">07 0 00 00000 </t>
  </si>
  <si>
    <t xml:space="preserve">071 00 00000 </t>
  </si>
  <si>
    <t xml:space="preserve">07  1  01 00000 </t>
  </si>
  <si>
    <t xml:space="preserve">07  1 01 00420 </t>
  </si>
  <si>
    <t>06 2 01 00000</t>
  </si>
  <si>
    <t xml:space="preserve">31 9 00 00250 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</si>
  <si>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</t>
  </si>
  <si>
    <t>Проведение специальной оценки условий труда (Закупка товаров, работ и услуг для государственных (муниципальных) нужд</t>
  </si>
  <si>
    <t>34 9 00 00260</t>
  </si>
  <si>
    <t>Сумма  руб. на 2018 г</t>
  </si>
  <si>
    <t>Сумма  руб. на 2019 г</t>
  </si>
  <si>
    <t>к решению Совета  "О бюджете Остаповского</t>
  </si>
  <si>
    <t xml:space="preserve">к решению Совета "О бюджете  Остаповского </t>
  </si>
  <si>
    <t xml:space="preserve">Приложение  № 7 </t>
  </si>
  <si>
    <t>к решению Совета "О бюджете Остаповского сельского поселения на 2017 год                                                                    и плановый период 2018 и 2019 годов</t>
  </si>
  <si>
    <t xml:space="preserve">                                                                                      к решению Совета "О бюджете  Остаповского </t>
  </si>
  <si>
    <t>сельского поселения на 2017 год и плановы период 2018 и 2019 годов"</t>
  </si>
  <si>
    <t xml:space="preserve">02 1  01  00030   </t>
  </si>
  <si>
    <t>02 1  01  00030</t>
  </si>
  <si>
    <t>Услуги банка по перечислению пенсий категорий граждан, имеющих право на выплату муниципальной пенсии в соответствии с действующим законодательством  (Закупка товаров, работ и услуг для государственных (муниципальных) нужд)</t>
  </si>
  <si>
    <t>04 1 01 000150</t>
  </si>
  <si>
    <t xml:space="preserve">04 1 01 000160 </t>
  </si>
  <si>
    <t>01 1 01 20010</t>
  </si>
  <si>
    <t>Содержание и ремонт памятников, обелисков.  (Закупка товаров, работ и услуг для государственных (муниципальных) нужд)</t>
  </si>
  <si>
    <t>05 1 01 0180</t>
  </si>
  <si>
    <t>05 2 01 00020</t>
  </si>
  <si>
    <t>02 1 01 00080</t>
  </si>
  <si>
    <t xml:space="preserve">02 2 01 000090 </t>
  </si>
  <si>
    <t xml:space="preserve">02 2 01 00110 </t>
  </si>
  <si>
    <t xml:space="preserve">03 1 01 00120 </t>
  </si>
  <si>
    <t>05 3 01 00210</t>
  </si>
  <si>
    <t>Расходы по отлову беспризорных животных</t>
  </si>
  <si>
    <t>05 3 01 00230</t>
  </si>
  <si>
    <t>06 2 01 00240</t>
  </si>
  <si>
    <t xml:space="preserve">02 1 01 00030   </t>
  </si>
  <si>
    <t>Подпрограмма «Обеспечение энергосбережения и энергетической эффективности в Остаповском сельском поселении</t>
  </si>
  <si>
    <t>Основное мероприятие «Обеспечение энергосбережения и энергетической эффективности»</t>
  </si>
  <si>
    <t>05 4 00 00000</t>
  </si>
  <si>
    <t>05 4 01 00000</t>
  </si>
  <si>
    <t xml:space="preserve">Подпрограмма «Обеспечение энергосбережения и энергетической эффективности в Остаповском сельском поселении </t>
  </si>
  <si>
    <t>Обеспечение выполнения работ по энергосбережению, проведение энергетического обследования, ламп на светодиодные  (Закупка товаров, работ и услуг для государственных (муниципальных) нужд)</t>
  </si>
  <si>
    <t>02 1 0100040</t>
  </si>
  <si>
    <t>02 1 01 00050</t>
  </si>
  <si>
    <t>02 2 01 00110</t>
  </si>
  <si>
    <t>02  2 01 00090</t>
  </si>
  <si>
    <t>02 3 01 00120</t>
  </si>
  <si>
    <t>07 1 01 00420</t>
  </si>
  <si>
    <t>349 00 00260</t>
  </si>
  <si>
    <t>0610100240</t>
  </si>
  <si>
    <t>06101001240</t>
  </si>
  <si>
    <t xml:space="preserve">                                                                                                                        Приложение № 9</t>
  </si>
  <si>
    <t>Ведомственная структура расходов  местного бюджета на 2018 и 2019 годы</t>
  </si>
  <si>
    <t>Благоустройство</t>
  </si>
  <si>
    <t xml:space="preserve">Приложение № 5 к решению Совета </t>
  </si>
  <si>
    <t>Приложение №6</t>
  </si>
  <si>
    <t>Приложение 10</t>
  </si>
  <si>
    <t>Программа</t>
  </si>
  <si>
    <t xml:space="preserve"> </t>
  </si>
  <si>
    <t>Сумма (руб.)</t>
  </si>
  <si>
    <t xml:space="preserve">к решению Совета </t>
  </si>
  <si>
    <t>Приложение 11</t>
  </si>
  <si>
    <t>Иные условия предоставления гарантий</t>
  </si>
  <si>
    <t xml:space="preserve">                              Программа</t>
  </si>
  <si>
    <t xml:space="preserve">  Обеспечение функций администрации поселения  (Иные бюджетные ассигнования)</t>
  </si>
  <si>
    <t>Обеспечение выполнения работ и услуг по содержанию и установке новых линий уличного освещения (Закупка товаров, работ и услуг для государственных (муниципальных) нужд)</t>
  </si>
  <si>
    <t xml:space="preserve">  Обеспечение деятельности клубов и домов культуры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</si>
  <si>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Раздел, подраз     дел</t>
  </si>
  <si>
    <t>Перечисления из бюджетов сельских поселений (в бюджеты поселений) для осуществления возврата (зачета) излишне уплаченных 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 на излишне взысканные суммы</t>
  </si>
  <si>
    <t>Увеличение прочих остатков денежных средств бюджетов сельских поселений</t>
  </si>
  <si>
    <t>от 23.12.2016 №70</t>
  </si>
  <si>
    <t>03 1 01 00120</t>
  </si>
  <si>
    <t xml:space="preserve">31 9 00 00170 </t>
  </si>
  <si>
    <t>3490000260</t>
  </si>
  <si>
    <t xml:space="preserve">  Обеспечение деятельности клубов и домов культуры поселения (Закупка товаров, работ и услуг для государственных (муниципальных) нужд)</t>
  </si>
  <si>
    <t>Межбюджетные трансферты, передаваемые бюджетам сельских поселения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</si>
  <si>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 год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</si>
  <si>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</t>
  </si>
  <si>
    <t>Информационно програмное, правовое обеспечение деятельности поселения   (Закупка товаров, работ и услуг для государственных (муниципальных) нужд</t>
  </si>
  <si>
    <t xml:space="preserve">                                                                                      к решению Совета "О бюджете  Остаповского     </t>
  </si>
  <si>
    <t xml:space="preserve">34 9 00 51180 </t>
  </si>
  <si>
    <t>36 9 00 00270</t>
  </si>
  <si>
    <t>Расходы на осуществление части полномочий по ремонту и содержание питьевых колодцев на территории 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</si>
  <si>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</si>
  <si>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</si>
  <si>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Ремонт и содержание дорог местного значения в границах Отаповского сельского поселения (Закупка товаров, работ и услуг для государственных (муниципальных) нужд)</t>
  </si>
  <si>
    <t>Ремонт и содержание мест захоронений границах Остаповского сельского поселения (Закупка товаров, работ и услуг для государственных (муниципальных) нужд)</t>
  </si>
  <si>
    <t>02 1 01 00300</t>
  </si>
  <si>
    <t xml:space="preserve">02 1 01 00300 </t>
  </si>
  <si>
    <t>349 00 51180</t>
  </si>
  <si>
    <t>09</t>
  </si>
  <si>
    <t xml:space="preserve">36 9 00 00270 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</si>
  <si>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</si>
  <si>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средней заработной платы отдельным категориям работников учреждений бюджетной сферы до средней заработной платы в Ивановской области в соответствии с указами Президента Российской Федерации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</si>
  <si>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06 1 01 80340</t>
  </si>
  <si>
    <t>06  1 01 80340</t>
  </si>
  <si>
    <t>06 1 01 S0010</t>
  </si>
  <si>
    <t xml:space="preserve">                                                                        </t>
  </si>
  <si>
    <t>0310</t>
  </si>
  <si>
    <t>0300</t>
  </si>
  <si>
    <t>0500</t>
  </si>
  <si>
    <t>0503</t>
  </si>
  <si>
    <t>0800</t>
  </si>
  <si>
    <t>0801</t>
  </si>
  <si>
    <t>0409</t>
  </si>
  <si>
    <t>0400</t>
  </si>
  <si>
    <t>0203</t>
  </si>
  <si>
    <t>0200</t>
  </si>
  <si>
    <t>0113</t>
  </si>
  <si>
    <t>0111</t>
  </si>
  <si>
    <t>0102</t>
  </si>
  <si>
    <t>0104</t>
  </si>
  <si>
    <t>0100</t>
  </si>
  <si>
    <t>Национальная экономика</t>
  </si>
  <si>
    <t>Дорожное хозяйство</t>
  </si>
  <si>
    <t>Проведение кадастровых работ, оценки, межевания и прочих мероприятий в сфере земельных и имущественных отношений (Закупка товаров, работ и услуг для государственных (муниципальных) нужд)</t>
  </si>
  <si>
    <t>Муниципальная программа Остаповского сельского поселения «Обеспечение деятельности в пожарной безопасности»</t>
  </si>
  <si>
    <t>Муниципальная программа «Развитие местного самоуправления в Остаповском сельском поселении»</t>
  </si>
  <si>
    <t>Муниципальная программа «Совершенствование управлением муниципальной собственностью Остаповского сельского поселения»</t>
  </si>
  <si>
    <t>Муниципальная программа «Улучшение условий и охраны труда в Остаповском сельском поселении »</t>
  </si>
  <si>
    <t>Муниципальная программа «Обеспечение мероприятий по благоустройству населенных пунктов Остаповского сельского поселения»</t>
  </si>
  <si>
    <t>Муниципальная программа «Развитие культуры и спорта на территории Остаповского сельского поселения »</t>
  </si>
  <si>
    <t>Муниципальная программа «Улучшение условий и охраны труда в Остаповском сельском поселении»</t>
  </si>
  <si>
    <t>Муниципальная программа «Развитие культуры и спорта на территории Остаповского сельского поселения»</t>
  </si>
  <si>
    <t>Субвенции бюджетам сельских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</si>
  <si>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государственных (муниципальных) нужд)</t>
  </si>
  <si>
    <t>05 1 01 00180</t>
  </si>
  <si>
    <t>0105</t>
  </si>
  <si>
    <t>Судебная система</t>
  </si>
  <si>
    <t>Проведение работ  по противопожарным мероприятиям (Закупка товаров, работ и услуг для государственных (муниципальных) нужд)</t>
  </si>
  <si>
    <t>Обеспечение выполнения работ, замене ламп, проведения энергетического обследования, замена приборов учета уличного освещения (Закупка товаров, работ и услуг для государственных (муниципальных) нужд)</t>
  </si>
  <si>
    <t>Сумма  руб. на 2021 г</t>
  </si>
  <si>
    <t>2021 год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</si>
  <si>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</si>
  <si>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908 1 11 09045 10 0000 120</t>
  </si>
  <si>
    <t xml:space="preserve">НАЛОГОВЫЕ И НЕНАЛОГОВЫЕ ДОХОДЫ </t>
  </si>
  <si>
    <t>000 1 01 00000 00 0000 000</t>
  </si>
  <si>
    <t>000 1 00 00000 00 0000 000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</si>
  <si>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</si>
  <si>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</si>
  <si>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</si>
  <si>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</si>
  <si>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</si>
  <si>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</si>
  <si>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000 1 05 03000 00 0000 110</t>
  </si>
  <si>
    <t>000 1 05 03010 01 0000 110</t>
  </si>
  <si>
    <t>000 1 06 00000 00 0000 000</t>
  </si>
  <si>
    <t>000 1 05 00000 00 0000 000</t>
  </si>
  <si>
    <t>000 1 06 01030 10 0000 110</t>
  </si>
  <si>
    <t xml:space="preserve">000 1 06 01000 00 0000 110
</t>
  </si>
  <si>
    <t>Налог на имущество физических лиц</t>
  </si>
  <si>
    <r>
      <rPr>
        <sz val="12"/>
        <color indexed="8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  <r>
      <rPr>
        <b/>
        <sz val="12"/>
        <color indexed="8"/>
        <rFont val="Times New Roman"/>
        <family val="1"/>
      </rPr>
      <t xml:space="preserve">
</t>
    </r>
  </si>
  <si>
    <t>000 1 06 06000 00 0000 110</t>
  </si>
  <si>
    <t>000 1 06 06030 00 000 110</t>
  </si>
  <si>
    <t>Земельный налог с организаций</t>
  </si>
  <si>
    <t>Земельный налог</t>
  </si>
  <si>
    <t>Земельный налог с физических лиц</t>
  </si>
  <si>
    <t>000 1 06 06040 00 000 110</t>
  </si>
  <si>
    <t>000 1 08 00000 00 0000 000</t>
  </si>
  <si>
    <t>ГОСУДАРСТВЕННАЯ ПОШЛИНА</t>
  </si>
  <si>
    <t xml:space="preserve">
Государственная пошлина за совершение нотариальных действий (за исключением действий, совершаемых консульскими учреждениями Российской Федерации)
 </t>
  </si>
  <si>
    <t>000 1 08 04000 01 0000 110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</si>
  <si>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</si>
  <si>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</si>
  <si>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НАЛОГИ НА ИМУЩЕСТВО</t>
  </si>
  <si>
    <t>НАЛОГИ НА СОВОКУПНЫЙ ДОХОД</t>
  </si>
  <si>
    <t xml:space="preserve">
000 1 11 05000 00 0000 120
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</si>
  <si>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</si>
  <si>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</si>
  <si>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</si>
  <si>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</si>
  <si>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</si>
  <si>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000 2 02 10000 00 0000 150</t>
  </si>
  <si>
    <t>Дотации бюджетам бюджетной системы Российской Федерации</t>
  </si>
  <si>
    <t>908 2 02 15001 10 0000 150</t>
  </si>
  <si>
    <t>908 2 02 35118 10 0000 150</t>
  </si>
  <si>
    <t>908 2 02 35120 10 0000 150</t>
  </si>
  <si>
    <t>908 2 02 40014 10 0000 150</t>
  </si>
  <si>
    <t>Дотации бюджетам на поддержку мер по обеспечению сбалансированности бюджетов</t>
  </si>
  <si>
    <t>908 2 02 15002 10 0000 150</t>
  </si>
  <si>
    <t>Дотации бюджетам сельских поселений на поддержку мер по обеспечению сбалансированности бюджетов</t>
  </si>
  <si>
    <t>000 1 06 06033 10 0000 110</t>
  </si>
  <si>
    <t>000 1 06 06043 10 0000 110</t>
  </si>
  <si>
    <t>908 1 08 04020 01 0000 110</t>
  </si>
  <si>
    <t>000 1 08 04020 01 0000 110</t>
  </si>
  <si>
    <t>000 1 11 05025 10 0000 120</t>
  </si>
  <si>
    <t xml:space="preserve">
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
 </t>
  </si>
  <si>
    <t>000 1 11 09000 00 0000 120</t>
  </si>
  <si>
    <t xml:space="preserve">                                                                                                        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</si>
  <si>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000 1 11 09045 10 0000120</t>
  </si>
  <si>
    <t>000 1 14 06025 10 0000 430</t>
  </si>
  <si>
    <t>000 2 02 15001 10 0000 150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</si>
  <si>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</si>
  <si>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</si>
  <si>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000 2 02 35118 10 0000 150</t>
  </si>
  <si>
    <t>000 2 02 35120 00 0000 150</t>
  </si>
  <si>
    <t>000 2 02 35120 10 0000 150</t>
  </si>
  <si>
    <t xml:space="preserve"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</si>
  <si>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000 2 02 40000 00 0000 150</t>
  </si>
  <si>
    <t xml:space="preserve">
Иные межбюджетные трансферты
 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</si>
  <si>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</si>
  <si>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</si>
  <si>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908 2 02 29999 10 0000 150</t>
  </si>
  <si>
    <t>000 2 02 29999 00 0000 150</t>
  </si>
  <si>
    <t>Прочие субсидии</t>
  </si>
  <si>
    <t>000 2 02 29999 10 0000 150</t>
  </si>
  <si>
    <t>000 2 00 00000 00 0000 000</t>
  </si>
  <si>
    <t>БЕЗВОЗМЕЗДНЫЕ ПОСТУПЛЕНИЯ</t>
  </si>
  <si>
    <t>000 1 11 09040 10 0000120</t>
  </si>
  <si>
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</si>
  <si>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</si>
  <si>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</si>
  <si>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</si>
  <si>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
Субвенции бюджетам бюджетной системы Российской Федерации
 </t>
  </si>
  <si>
    <t>(руб.)</t>
  </si>
  <si>
    <t>( руб.)</t>
  </si>
  <si>
    <t>000 01 05 00 00 00 0000 000</t>
  </si>
  <si>
    <t>Изменение остатков средств на счетах по учету средств бюджета</t>
  </si>
  <si>
    <t xml:space="preserve">
000 01 05 00 00 00 0000 500
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</si>
  <si>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</si>
  <si>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</si>
  <si>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</si>
  <si>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</si>
  <si>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908 01 05 02 01 10 0000 510</t>
  </si>
  <si>
    <t>000 01 05 00 00 00 0000 600</t>
  </si>
  <si>
    <t>Уменьшение остатков средств бюджетов</t>
  </si>
  <si>
    <t>000 01 05 02 00 00 0000 600</t>
  </si>
  <si>
    <t>000 01 05 02 01 00 0000 610</t>
  </si>
  <si>
    <t>908 01 05 02 01 10 0000 610</t>
  </si>
  <si>
    <t>01 05 02 01 10 0000 510</t>
  </si>
  <si>
    <t>01 05 02 01 10 0000 610</t>
  </si>
  <si>
    <t xml:space="preserve">    908 2 02 29999 10 0000 150</t>
  </si>
  <si>
    <t>36 9 00 00280</t>
  </si>
  <si>
    <t>36 9 00 00290</t>
  </si>
  <si>
    <t>36 0 00 00000</t>
  </si>
  <si>
    <t>31 0 00 00000</t>
  </si>
  <si>
    <t>37 9 00 00310</t>
  </si>
  <si>
    <t>37 9 00 00320</t>
  </si>
  <si>
    <t>36 9 0 00 0000</t>
  </si>
  <si>
    <t>Резервный фонд местных администраций в рамках иных непрограммных мероприятий</t>
  </si>
  <si>
    <t xml:space="preserve">Осуществление части полномочий Шуйского муниципального района по решению вопросов местного значения
</t>
  </si>
  <si>
    <t>38 0 00 00000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</si>
  <si>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</t>
  </si>
  <si>
    <t xml:space="preserve">Реализация полномочий субъекта Российской Федерации по составлению списков кандидатов в присяжные заседатели федеральных судов общей юрисдикции в Российской Федерации   
</t>
  </si>
  <si>
    <t>000</t>
  </si>
  <si>
    <t xml:space="preserve">      000</t>
  </si>
  <si>
    <t>ИТОГО</t>
  </si>
  <si>
    <t>05 2 01 00200</t>
  </si>
  <si>
    <t xml:space="preserve">       </t>
  </si>
  <si>
    <t xml:space="preserve">муниципальных гарантий Остаповского сельского поселения в валюте Российской Федерации </t>
  </si>
  <si>
    <t>000 2 02 30000 00 0000 150</t>
  </si>
  <si>
    <t>000 1 11 05035 10 0000 120</t>
  </si>
  <si>
    <t xml:space="preserve">Доходы  от  сдачи  в  аренду  имущества,  находящегося  в   оперативном управлении   органов   управления сельских поселений  и   созданных ими учреждений  ( за исключением имущества  муниципальных бюджетных и автономных учреждений)     </t>
  </si>
  <si>
    <t>Поддержка субъектов малого и среднего предпринимательства (Закупка товаров, работ и услуг для государственных (муниципальных) нужд</t>
  </si>
  <si>
    <t xml:space="preserve">05 3 01 00220 </t>
  </si>
  <si>
    <t>Отлов беспризорных животных</t>
  </si>
  <si>
    <t>0600000000</t>
  </si>
  <si>
    <t>38 9 00 51200</t>
  </si>
  <si>
    <t>3890051200</t>
  </si>
  <si>
    <t xml:space="preserve">04 1 01 00160 </t>
  </si>
  <si>
    <t>3 49 0 0 51180</t>
  </si>
  <si>
    <t>3 49 00 51180</t>
  </si>
  <si>
    <t>02 1 01 00040</t>
  </si>
  <si>
    <t xml:space="preserve">02 2 01 00090 </t>
  </si>
  <si>
    <t>400</t>
  </si>
  <si>
    <t xml:space="preserve"> 000 2 02 15002 10 0000 150                                                                                                                    </t>
  </si>
  <si>
    <t>000 2 02 15001 00 0000 150</t>
  </si>
  <si>
    <t xml:space="preserve">Дотации бюджетам бюджетной системы Российской Федерации </t>
  </si>
  <si>
    <t>000 2 02 15002 00 0000 150</t>
  </si>
  <si>
    <t>000 2 02 200000 00 0000150</t>
  </si>
  <si>
    <t>Субсидии бюджетам бюджетной системы Российской Федерации (межбюджетные субсидии)</t>
  </si>
  <si>
    <t>Приложение № 2 к решению Совета "О бюджете Остаповского сельского поселения на 2020 и плановый период 2021 и 2022 годов"</t>
  </si>
  <si>
    <t xml:space="preserve">  на 2020 год и плановый период 2021 и 2022 годов</t>
  </si>
  <si>
    <t>сельского поселения на 2020 год и плановый период 2021 и  2022 годов"</t>
  </si>
  <si>
    <t>сельского поселения на 2020  год и плановый период 2021 и 2022 годов"</t>
  </si>
  <si>
    <t>908 117 01050 10 0000 180</t>
  </si>
  <si>
    <t>908  2 19 60010 10 0000 150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</si>
  <si>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</si>
  <si>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                                     Приложение № 4 к решению Совета    "О бюджете Остаповского сельского поселения на 2020                                                                    год и плановый период 2021 и 2022 годов"                                                                        </t>
  </si>
  <si>
    <t>Источники внутреннего финансирования дефицита бюджета Остаповского сельского поселения на 2020 год и плановый период 2021 и 2022 годов</t>
  </si>
  <si>
    <t>2022 год</t>
  </si>
  <si>
    <t>000 01 00 00 00 00 0000 000</t>
  </si>
  <si>
    <t>"О бюджете Остаповского сельского поселения на 2020</t>
  </si>
  <si>
    <t xml:space="preserve">                                                          год и плановый период 2021 и 2022 годов"                                                                   </t>
  </si>
  <si>
    <t>Перечень главных администраторов источников внутреннего финансирования дефицита  бюджета Остаповского сельского поселения на 2020 год и на плановый период 2021 и 2022 годов</t>
  </si>
  <si>
    <t xml:space="preserve">                                  к решению Совета "О бюджете Остаповского сельского поселения                                                                               на 2020 год  и плановый период 2021 и 2022 годов"</t>
  </si>
  <si>
    <t>Сумма руб на 2020 г.</t>
  </si>
  <si>
    <t>Организация предоставления государственных и муниципальных услуг на базе УРМ муниципального автономного учреждения городского округа Шуя «Многофункциональный центр предоставления государственных и муниципальных услуг»  (Закупка товаров, работ и услуг для государственных (муниципальных) нужд)</t>
  </si>
  <si>
    <t>Обеспечение и выполнение работ по ремонту и содержанию муниципального имущества Остаповского сельского поселения (Закупка товаров, работ и услуг для государственных (муниципальных) нужд)</t>
  </si>
  <si>
    <t>Информационно программное, правовое обеспечение деятельности поселения   (Закупка товаров, работ и услуг для государственных (муниципальных) нужд)</t>
  </si>
  <si>
    <t>Проведение диспансеризации муниципальных служащих Остаповского сельского поселения  (Закупка товаров, работ и услуг для государственных (муниципальных) нужд)</t>
  </si>
  <si>
    <t>Организация семинаров-совещаний, обучающих семинаров. Информирование, консультирование и пропаганда положительных тенденций и опыта по охране труда. (Закупка товаров, работ и услуг для государственных (муниципальных) нужд)</t>
  </si>
  <si>
    <t xml:space="preserve"> на 2020 год и плановый период 2021 и 2022 годов                    </t>
  </si>
  <si>
    <t>Сумма  руб. на 2022 г</t>
  </si>
  <si>
    <t>сельского поселения на 2020 год и плановы период 2021 и 2022 годов"</t>
  </si>
  <si>
    <t xml:space="preserve">Перечень  и коды главных администраторов доходов бюджета Остаповского сельского поселения на 2020 год и на плановый период 2021 и 2022 годов
</t>
  </si>
  <si>
    <t>Нормативы зачисления  доходов в бюжет сельского поселения</t>
  </si>
  <si>
    <t xml:space="preserve">Ведомственная структура расходов сельского поселения классификации расходов                                                                бюджета сельского поселения на 2020 год </t>
  </si>
  <si>
    <t xml:space="preserve">                                  </t>
  </si>
  <si>
    <t>Ведомственная структура расходов бюджета Остаповского сельского поселения на 2021 и 2022 годов</t>
  </si>
  <si>
    <t xml:space="preserve">
Распределение бюджетных ассигнований бюджета Остаповского сельского поселения по разделам и подразделам классификации расходов бюджетов на 2020 год и на плановый период 2021 и 2022 годов
</t>
  </si>
  <si>
    <t xml:space="preserve">«О  бюджете Остаповского сельского поселения на 2020 год </t>
  </si>
  <si>
    <t>и на плановый период 2021 и 2022 годов»</t>
  </si>
  <si>
    <t>Погашение</t>
  </si>
  <si>
    <t>Бюджетные кредиты от других бюджетов</t>
  </si>
  <si>
    <t>Муниципальные займы Остаповского сельского поселения, осуществляемые путем выпуска ценных бумаг</t>
  </si>
  <si>
    <t>Общий объем заимствований, направляемых на покрытие дефицита бюджета</t>
  </si>
  <si>
    <t>Общий объем заимствований, направляемых на погашение муниципального долга</t>
  </si>
  <si>
    <t xml:space="preserve">             муниципальных внутренних заимствований Остаповского сельского на 2020 год и плановый период 2021 и 2022 годов</t>
  </si>
  <si>
    <t>на 2020 год и на плановый период 2021 и 2022 годов</t>
  </si>
  <si>
    <t xml:space="preserve">                1.1. Перечень подлежащих предоставлению государственных гарантий Остаповского поселения в 2020 – 2022 годах</t>
  </si>
  <si>
    <t>Сумма гарантирования, рублей</t>
  </si>
  <si>
    <t xml:space="preserve">
1.2. Общий объем бюджетных ассигнований предусмотренных на исполнение муниципальных гарантий Остаповского сельского поселения по возможным гарантийным случаям, в 2020 году и плановом периоде 2021 и 2022 годов
</t>
  </si>
  <si>
    <t>Исполнение  муниципальных гарантий Остаповского сельского поселения</t>
  </si>
  <si>
    <t xml:space="preserve">Объем бюджетных ассигнований на исполнение гарантий по возможным гарантийным случаям по годам, рублей </t>
  </si>
  <si>
    <t>За счет источников внутреннего финансирования дефицита местного бюджета</t>
  </si>
  <si>
    <t>к решению Совета "О бюджете Остаповского сельского поселения на 2020 год и плановый период 2021 и 2022 годов "</t>
  </si>
  <si>
    <t xml:space="preserve">                                                        Приложение № 12                                                       К решению Совета "О бюджете Остаповского сельского поселения" на 2020 год и плановый период 2021 и 2022 годов"</t>
  </si>
  <si>
    <t>Организация благоустройства и озеленения на территории Остаповского сельского поселения (Закупка товаров, работ и услуг для государственных (муниципальных) нужд)</t>
  </si>
  <si>
    <t xml:space="preserve">  Обеспечение выполнения работ и услуг по содержанию и установке линий уличного освещения (Закупка товаров, работ и услуг для государственных (муниципальных) нужд)</t>
  </si>
  <si>
    <t>Проведение специальной оценки условий труда (Закупка товаров, работ и услуг для государственных (муниципальных) нужд)</t>
  </si>
  <si>
    <t xml:space="preserve">Строительство пирсов и подъездных путей с твердым покрытием к пожарным водоемам (Закупка товаров, работ и услуг для обеспечения государственных (муниципальных) нужд)
</t>
  </si>
  <si>
    <t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сельского поселения на  плановый период 2021 и 2022 годов</t>
  </si>
  <si>
    <t>на 2020 год и плановый период 2021 и 2022 годов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</si>
  <si>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 и 228 Налогового кодекса Российской Федерации</t>
    </r>
  </si>
  <si>
    <t>37 0 00 00000</t>
  </si>
  <si>
    <t>37 9 00 00000</t>
  </si>
  <si>
    <r>
      <t>Налог на доходы физических лиц с доходов, источником которых является налоговый агент, за исключением доходов, в отношении которых 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и 228 Налогового кодекса Российской Федерации      </t>
    </r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</si>
  <si>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2"/>
        <color indexed="8"/>
        <rFont val="Times New Roman"/>
        <family val="1"/>
      </rPr>
      <t xml:space="preserve">1 </t>
    </r>
    <r>
      <rPr>
        <sz val="12"/>
        <color indexed="8"/>
        <rFont val="Times New Roman"/>
        <family val="1"/>
      </rPr>
      <t xml:space="preserve">и 228 Налогового кодекса Российской Федерации       </t>
    </r>
  </si>
  <si>
    <t xml:space="preserve">Распределение бюджетных ассигнований по целевым статьям, (муниципальным программам Остаповского сельского поселения и не включенным в муниципальные программы Остаповского сельского поселения направления деятельности органов местного самоуправления Остаповского сельского поселения), группам видов расходов классификации расходов местного бюджета на 2020 год </t>
  </si>
  <si>
    <t xml:space="preserve">    02 1 01 00020 </t>
  </si>
  <si>
    <t xml:space="preserve">02 1 01 00040  </t>
  </si>
  <si>
    <t xml:space="preserve">07 1 01 00000 </t>
  </si>
  <si>
    <t xml:space="preserve">07 1 01 00420 </t>
  </si>
  <si>
    <t xml:space="preserve">34 9 00 0000 </t>
  </si>
  <si>
    <t xml:space="preserve">06 0 00 00000 </t>
  </si>
  <si>
    <t xml:space="preserve">02 1  01 00040  </t>
  </si>
  <si>
    <t xml:space="preserve">02 1 00 00000 </t>
  </si>
  <si>
    <t>02 1  01 00030</t>
  </si>
  <si>
    <t>39 0 00 00000</t>
  </si>
  <si>
    <t>0</t>
  </si>
  <si>
    <t xml:space="preserve"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</t>
  </si>
  <si>
    <t xml:space="preserve">Иные непрограммные направления </t>
  </si>
  <si>
    <t>39 9 00 00330</t>
  </si>
  <si>
    <t>07</t>
  </si>
  <si>
    <t>Организация и проведение муниципальных   выборов и референдумов в рамках иных не программных мероприятий по не программным направлениям деятельности органов местного самоуправления Остаповского сельского поселения.  (Закупка товаров, работ и услуг для обеспечения государственных (муниципальных) нужд)</t>
  </si>
  <si>
    <t>Ремонт и содержание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</si>
  <si>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>Расходы на осуществление части полномочий дорожной деятельности в отношении автомобильных дорог местного значения в границах Остаповского сельского поселения (Закупка товаров, работ и услуг для государственных (муниципальных) нужд)</t>
  </si>
  <si>
    <t xml:space="preserve">Содержание и ремонт памятников, обелисков.  (Закупка товаров, работ и услуг для государственных (муниципальных) нужд)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</si>
  <si>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Организация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</si>
  <si>
    <t>Код главного распоря-дителя</t>
  </si>
  <si>
    <t>0107</t>
  </si>
  <si>
    <t>Обеспечение проведения выборов и референдумов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</si>
  <si>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01.01.2021 года(рублей)</t>
    </r>
  </si>
  <si>
    <t>В т.ч. по муниципальным гарантиям (рублей)</t>
  </si>
  <si>
    <t>Долг на 01.01.2020 г.</t>
  </si>
  <si>
    <t>Долг на 01.01.2020г.</t>
  </si>
  <si>
    <t>Увеличение долга в 2020 году</t>
  </si>
  <si>
    <t>В т.ч.</t>
  </si>
  <si>
    <t>Кредиты банков</t>
  </si>
  <si>
    <t>Предоставление гарантий</t>
  </si>
  <si>
    <t>Погашение долга в 2020 году</t>
  </si>
  <si>
    <t>Исполнение гарантий (гарантийный случай)</t>
  </si>
  <si>
    <t>Исполнение гарантий</t>
  </si>
  <si>
    <t>Долг на 01.01.2021 г.</t>
  </si>
  <si>
    <t>Долг на  01.01.2021 г.</t>
  </si>
  <si>
    <t xml:space="preserve">Сведения о верхнем пределе муниципального внутреннего долга Остаповского сельского поселения на 01.01.2021 года. Верхний предел муниципального внутреннего долга Остаповского сельского поселения по состоянию на 01.01.2021 года- 00,00  рублей, в т.ч. по муниципальным гарантиям – 00,00 рублей.
</t>
  </si>
  <si>
    <r>
      <t>Расчет верхнего предела муниципального внутреннего долга Перемиловского сельского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поселения на 01.01.2022 года(рублей)</t>
    </r>
  </si>
  <si>
    <t>В т.ч. по муниципальным гарантиям ( рублей)</t>
  </si>
  <si>
    <t>Долг на 01.01.2021г.</t>
  </si>
  <si>
    <t>Увеличение долга в 2021 году</t>
  </si>
  <si>
    <t>Погашение долга в 2021 году</t>
  </si>
  <si>
    <t>Долг на 01.01.2022 г.</t>
  </si>
  <si>
    <t>Долг на   01.01.2022 г.</t>
  </si>
  <si>
    <t xml:space="preserve">Сведения о верхнем пределе муниципального внутреннего долга Остаповского сельского поселения на 01.01.2022 года. Верхний предел муниципального внутреннего долга Остаповского сельского поселения по состоянию на 01.01.2022 года – 00,00 рублей, в т.ч. по муниципальным гарантиям – 00,00  рублей.
</t>
  </si>
  <si>
    <t xml:space="preserve">     908 2 02 15002 10 0000 150</t>
  </si>
  <si>
    <t xml:space="preserve">     908 2 02 15001 10 0000 150</t>
  </si>
  <si>
    <t xml:space="preserve">    908 2 02 35118 10 0000 150 </t>
  </si>
  <si>
    <t>Организация проведения медицинских осмотров, семинаров-совещаний, обучающих семинаров. Информирование, консультирование и пропаганда положительных тенденций и опыта по охране труда  (Закупка товаров, работ и услуг для государственных (муниципальных) нужд)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</si>
</sst>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0.0%"/>
    <numFmt numFmtId="180" formatCode="000000"/>
    <numFmt numFmtId="181" formatCode="#,##0.00\ &quot;₽&quot;"/>
  </numFmts>
  <fonts count="76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name val="Times New Roman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vertAlign val="superscript"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"/>
      <color indexed="30"/>
      <name val="Times New Roman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2"/>
      <color indexed="25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Arial"/>
      <family val="2"/>
    </font>
    <font>
      <sz val="8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"/>
      <color theme="10"/>
      <name val="Times New Roman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2"/>
      <color theme="1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Arial"/>
      <family val="2"/>
    </font>
    <font>
      <b/>
      <sz val="14"/>
      <color theme="1"/>
      <name val="Times New Roman"/>
      <family val="1"/>
    </font>
    <font>
      <sz val="8"/>
      <color theme="1"/>
      <name val="Times New Roman"/>
      <family val="1"/>
    </font>
    <font>
      <b/>
      <sz val="16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6"/>
      <color theme="1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600291252136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42" fillId="0" borderId="0">
      <alignment/>
      <protection/>
    </xf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414">
    <xf numFmtId="0" fontId="0" fillId="0" borderId="0" xfId="0" applyAlignment="1">
      <alignment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6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173" fontId="2" fillId="0" borderId="13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indent="1"/>
    </xf>
    <xf numFmtId="0" fontId="3" fillId="0" borderId="12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173" fontId="3" fillId="0" borderId="13" xfId="0" applyNumberFormat="1" applyFont="1" applyBorder="1" applyAlignment="1">
      <alignment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9" fillId="33" borderId="12" xfId="0" applyFont="1" applyFill="1" applyBorder="1" applyAlignment="1">
      <alignment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9" fillId="33" borderId="12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49" fontId="2" fillId="0" borderId="15" xfId="0" applyNumberFormat="1" applyFont="1" applyBorder="1" applyAlignment="1">
      <alignment horizontal="justify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4" fillId="35" borderId="12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12" fillId="0" borderId="10" xfId="0" applyFont="1" applyBorder="1" applyAlignment="1">
      <alignment horizontal="justify"/>
    </xf>
    <xf numFmtId="0" fontId="2" fillId="0" borderId="17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center"/>
    </xf>
    <xf numFmtId="4" fontId="4" fillId="35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9" fillId="33" borderId="13" xfId="0" applyNumberFormat="1" applyFont="1" applyFill="1" applyBorder="1" applyAlignment="1">
      <alignment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top" wrapText="1"/>
    </xf>
    <xf numFmtId="0" fontId="2" fillId="36" borderId="12" xfId="0" applyFont="1" applyFill="1" applyBorder="1" applyAlignment="1">
      <alignment horizontal="justify" vertical="center" wrapText="1"/>
    </xf>
    <xf numFmtId="0" fontId="13" fillId="37" borderId="12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justify" wrapText="1"/>
    </xf>
    <xf numFmtId="0" fontId="13" fillId="37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horizontal="justify" vertical="center" wrapText="1"/>
    </xf>
    <xf numFmtId="0" fontId="2" fillId="37" borderId="12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vertical="center" wrapText="1"/>
    </xf>
    <xf numFmtId="0" fontId="4" fillId="38" borderId="12" xfId="0" applyFont="1" applyFill="1" applyBorder="1" applyAlignment="1">
      <alignment horizontal="justify" vertical="center" wrapText="1"/>
    </xf>
    <xf numFmtId="0" fontId="4" fillId="38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wrapText="1"/>
    </xf>
    <xf numFmtId="0" fontId="4" fillId="38" borderId="10" xfId="0" applyFont="1" applyFill="1" applyBorder="1" applyAlignment="1">
      <alignment horizontal="justify"/>
    </xf>
    <xf numFmtId="0" fontId="13" fillId="37" borderId="10" xfId="0" applyFont="1" applyFill="1" applyBorder="1" applyAlignment="1">
      <alignment horizontal="justify"/>
    </xf>
    <xf numFmtId="0" fontId="62" fillId="38" borderId="10" xfId="0" applyFont="1" applyFill="1" applyBorder="1" applyAlignment="1">
      <alignment horizontal="justify"/>
    </xf>
    <xf numFmtId="0" fontId="63" fillId="37" borderId="10" xfId="0" applyFont="1" applyFill="1" applyBorder="1" applyAlignment="1">
      <alignment horizontal="justify"/>
    </xf>
    <xf numFmtId="0" fontId="0" fillId="0" borderId="10" xfId="0" applyFont="1" applyBorder="1" applyAlignment="1">
      <alignment vertical="top" wrapText="1"/>
    </xf>
    <xf numFmtId="4" fontId="3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justify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vertical="center" wrapText="1"/>
    </xf>
    <xf numFmtId="0" fontId="0" fillId="0" borderId="10" xfId="0" applyFont="1" applyBorder="1" applyAlignment="1">
      <alignment/>
    </xf>
    <xf numFmtId="0" fontId="4" fillId="38" borderId="10" xfId="0" applyFont="1" applyFill="1" applyBorder="1" applyAlignment="1">
      <alignment vertical="center" wrapText="1"/>
    </xf>
    <xf numFmtId="0" fontId="4" fillId="38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/>
    </xf>
    <xf numFmtId="0" fontId="64" fillId="0" borderId="0" xfId="0" applyFont="1" applyAlignment="1">
      <alignment horizontal="right" vertical="center"/>
    </xf>
    <xf numFmtId="0" fontId="42" fillId="0" borderId="0" xfId="0" applyFont="1" applyAlignment="1">
      <alignment vertical="center"/>
    </xf>
    <xf numFmtId="0" fontId="65" fillId="0" borderId="13" xfId="0" applyFont="1" applyBorder="1" applyAlignment="1">
      <alignment horizontal="center" vertical="center"/>
    </xf>
    <xf numFmtId="0" fontId="66" fillId="0" borderId="13" xfId="0" applyFont="1" applyBorder="1" applyAlignment="1">
      <alignment horizontal="justify" vertical="center" wrapText="1"/>
    </xf>
    <xf numFmtId="0" fontId="65" fillId="0" borderId="13" xfId="0" applyFont="1" applyBorder="1" applyAlignment="1">
      <alignment horizontal="justify" vertical="center" wrapText="1"/>
    </xf>
    <xf numFmtId="0" fontId="15" fillId="37" borderId="10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wrapText="1"/>
    </xf>
    <xf numFmtId="0" fontId="2" fillId="0" borderId="12" xfId="0" applyFont="1" applyBorder="1" applyAlignment="1">
      <alignment horizontal="justify"/>
    </xf>
    <xf numFmtId="0" fontId="0" fillId="0" borderId="0" xfId="0" applyAlignment="1">
      <alignment horizontal="right"/>
    </xf>
    <xf numFmtId="0" fontId="15" fillId="38" borderId="10" xfId="0" applyFont="1" applyFill="1" applyBorder="1" applyAlignment="1">
      <alignment wrapText="1"/>
    </xf>
    <xf numFmtId="0" fontId="0" fillId="0" borderId="10" xfId="0" applyFont="1" applyBorder="1" applyAlignment="1">
      <alignment horizontal="justify"/>
    </xf>
    <xf numFmtId="0" fontId="2" fillId="38" borderId="11" xfId="0" applyFont="1" applyFill="1" applyBorder="1" applyAlignment="1">
      <alignment horizontal="center" vertical="center"/>
    </xf>
    <xf numFmtId="4" fontId="2" fillId="38" borderId="11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" fontId="2" fillId="0" borderId="16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4" fontId="2" fillId="0" borderId="15" xfId="0" applyNumberFormat="1" applyFont="1" applyBorder="1" applyAlignment="1">
      <alignment horizontal="center" vertical="center"/>
    </xf>
    <xf numFmtId="173" fontId="2" fillId="0" borderId="10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4" fontId="2" fillId="38" borderId="10" xfId="0" applyNumberFormat="1" applyFont="1" applyFill="1" applyBorder="1" applyAlignment="1">
      <alignment horizontal="center" vertical="center"/>
    </xf>
    <xf numFmtId="0" fontId="13" fillId="37" borderId="15" xfId="0" applyFont="1" applyFill="1" applyBorder="1" applyAlignment="1">
      <alignment horizontal="center" vertical="center"/>
    </xf>
    <xf numFmtId="4" fontId="13" fillId="37" borderId="15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6" borderId="13" xfId="0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13" fillId="36" borderId="13" xfId="0" applyFont="1" applyFill="1" applyBorder="1" applyAlignment="1">
      <alignment horizontal="center" vertical="center"/>
    </xf>
    <xf numFmtId="4" fontId="13" fillId="36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0" fontId="2" fillId="36" borderId="15" xfId="0" applyFont="1" applyFill="1" applyBorder="1" applyAlignment="1">
      <alignment horizontal="center" vertical="center"/>
    </xf>
    <xf numFmtId="4" fontId="2" fillId="36" borderId="15" xfId="0" applyNumberFormat="1" applyFont="1" applyFill="1" applyBorder="1" applyAlignment="1">
      <alignment horizontal="center" vertical="center"/>
    </xf>
    <xf numFmtId="0" fontId="2" fillId="37" borderId="15" xfId="0" applyFont="1" applyFill="1" applyBorder="1" applyAlignment="1">
      <alignment horizontal="center" vertical="center"/>
    </xf>
    <xf numFmtId="4" fontId="2" fillId="37" borderId="15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/>
    </xf>
    <xf numFmtId="0" fontId="4" fillId="38" borderId="13" xfId="0" applyFont="1" applyFill="1" applyBorder="1" applyAlignment="1">
      <alignment horizontal="center" vertical="center"/>
    </xf>
    <xf numFmtId="4" fontId="4" fillId="38" borderId="13" xfId="0" applyNumberFormat="1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4" fontId="13" fillId="37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Border="1" applyAlignment="1">
      <alignment horizontal="center" vertical="center"/>
    </xf>
    <xf numFmtId="4" fontId="13" fillId="0" borderId="15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4" fontId="13" fillId="36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4" fontId="13" fillId="0" borderId="13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0" fontId="2" fillId="37" borderId="11" xfId="0" applyFont="1" applyFill="1" applyBorder="1" applyAlignment="1">
      <alignment horizontal="center" vertical="center"/>
    </xf>
    <xf numFmtId="4" fontId="2" fillId="37" borderId="11" xfId="0" applyNumberFormat="1" applyFont="1" applyFill="1" applyBorder="1" applyAlignment="1">
      <alignment horizontal="center" vertical="center"/>
    </xf>
    <xf numFmtId="4" fontId="13" fillId="37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2" fillId="38" borderId="12" xfId="0" applyFont="1" applyFill="1" applyBorder="1" applyAlignment="1">
      <alignment horizontal="justify" vertical="center" wrapText="1"/>
    </xf>
    <xf numFmtId="0" fontId="2" fillId="38" borderId="0" xfId="0" applyFont="1" applyFill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3" fillId="37" borderId="15" xfId="0" applyFont="1" applyFill="1" applyBorder="1" applyAlignment="1">
      <alignment horizontal="justify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36" borderId="15" xfId="0" applyFont="1" applyFill="1" applyBorder="1" applyAlignment="1">
      <alignment horizontal="justify" vertical="center" wrapText="1"/>
    </xf>
    <xf numFmtId="0" fontId="2" fillId="37" borderId="10" xfId="0" applyFont="1" applyFill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0" fontId="4" fillId="37" borderId="12" xfId="0" applyFont="1" applyFill="1" applyBorder="1" applyAlignment="1">
      <alignment horizontal="justify" vertical="center" wrapText="1"/>
    </xf>
    <xf numFmtId="4" fontId="4" fillId="37" borderId="13" xfId="0" applyNumberFormat="1" applyFont="1" applyFill="1" applyBorder="1" applyAlignment="1">
      <alignment horizontal="center" vertical="center"/>
    </xf>
    <xf numFmtId="2" fontId="66" fillId="0" borderId="13" xfId="0" applyNumberFormat="1" applyFont="1" applyBorder="1" applyAlignment="1">
      <alignment horizontal="right" vertical="center"/>
    </xf>
    <xf numFmtId="2" fontId="65" fillId="0" borderId="13" xfId="0" applyNumberFormat="1" applyFont="1" applyBorder="1" applyAlignment="1">
      <alignment horizontal="right" vertical="center"/>
    </xf>
    <xf numFmtId="0" fontId="67" fillId="0" borderId="0" xfId="0" applyFont="1" applyAlignment="1">
      <alignment horizontal="justify" vertical="center"/>
    </xf>
    <xf numFmtId="0" fontId="68" fillId="0" borderId="0" xfId="0" applyFont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4" fillId="0" borderId="0" xfId="0" applyFont="1" applyAlignment="1">
      <alignment vertical="center"/>
    </xf>
    <xf numFmtId="0" fontId="64" fillId="0" borderId="0" xfId="0" applyFont="1" applyAlignment="1">
      <alignment horizontal="justify" vertical="center"/>
    </xf>
    <xf numFmtId="0" fontId="64" fillId="0" borderId="10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9" fillId="0" borderId="0" xfId="0" applyFont="1" applyAlignment="1">
      <alignment vertical="center"/>
    </xf>
    <xf numFmtId="0" fontId="0" fillId="0" borderId="0" xfId="0" applyAlignment="1">
      <alignment horizontal="right" wrapText="1"/>
    </xf>
    <xf numFmtId="4" fontId="4" fillId="33" borderId="13" xfId="0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>
      <alignment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0" fontId="2" fillId="0" borderId="0" xfId="0" applyFont="1" applyFill="1" applyAlignment="1">
      <alignment horizontal="center" vertical="center"/>
    </xf>
    <xf numFmtId="0" fontId="12" fillId="0" borderId="12" xfId="0" applyFont="1" applyFill="1" applyBorder="1" applyAlignment="1">
      <alignment horizontal="justify"/>
    </xf>
    <xf numFmtId="0" fontId="60" fillId="32" borderId="10" xfId="63" applyBorder="1" applyAlignment="1">
      <alignment/>
    </xf>
    <xf numFmtId="4" fontId="2" fillId="0" borderId="12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justify"/>
    </xf>
    <xf numFmtId="49" fontId="66" fillId="0" borderId="12" xfId="0" applyNumberFormat="1" applyFont="1" applyBorder="1" applyAlignment="1">
      <alignment horizontal="center" vertical="center"/>
    </xf>
    <xf numFmtId="49" fontId="65" fillId="0" borderId="12" xfId="0" applyNumberFormat="1" applyFont="1" applyBorder="1" applyAlignment="1">
      <alignment horizontal="center" vertical="center"/>
    </xf>
    <xf numFmtId="0" fontId="70" fillId="0" borderId="13" xfId="0" applyFont="1" applyBorder="1" applyAlignment="1">
      <alignment horizontal="justify" vertical="center" wrapText="1"/>
    </xf>
    <xf numFmtId="0" fontId="64" fillId="0" borderId="10" xfId="0" applyFont="1" applyBorder="1" applyAlignment="1">
      <alignment horizontal="center" vertical="center"/>
    </xf>
    <xf numFmtId="0" fontId="16" fillId="0" borderId="12" xfId="0" applyFont="1" applyFill="1" applyBorder="1" applyAlignment="1">
      <alignment horizontal="justify"/>
    </xf>
    <xf numFmtId="0" fontId="3" fillId="0" borderId="10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justify" vertical="center" wrapText="1"/>
    </xf>
    <xf numFmtId="0" fontId="2" fillId="0" borderId="12" xfId="0" applyFont="1" applyFill="1" applyBorder="1" applyAlignment="1">
      <alignment wrapText="1"/>
    </xf>
    <xf numFmtId="4" fontId="12" fillId="0" borderId="13" xfId="0" applyNumberFormat="1" applyFont="1" applyFill="1" applyBorder="1" applyAlignment="1">
      <alignment vertical="center" wrapText="1"/>
    </xf>
    <xf numFmtId="0" fontId="0" fillId="0" borderId="18" xfId="0" applyBorder="1" applyAlignment="1">
      <alignment/>
    </xf>
    <xf numFmtId="4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3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2" fillId="0" borderId="10" xfId="0" applyFont="1" applyBorder="1" applyAlignment="1">
      <alignment wrapText="1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justify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3" fontId="4" fillId="37" borderId="13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top" wrapText="1"/>
    </xf>
    <xf numFmtId="0" fontId="71" fillId="0" borderId="12" xfId="53" applyFont="1" applyBorder="1" applyAlignment="1">
      <alignment vertical="center" wrapText="1"/>
      <protection/>
    </xf>
    <xf numFmtId="3" fontId="2" fillId="0" borderId="13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72" fillId="37" borderId="10" xfId="53" applyFont="1" applyFill="1" applyBorder="1" applyAlignment="1">
      <alignment vertical="top" wrapText="1"/>
      <protection/>
    </xf>
    <xf numFmtId="49" fontId="4" fillId="37" borderId="13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15" fillId="37" borderId="12" xfId="0" applyFont="1" applyFill="1" applyBorder="1" applyAlignment="1">
      <alignment horizontal="justify"/>
    </xf>
    <xf numFmtId="0" fontId="4" fillId="38" borderId="10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4" fontId="4" fillId="38" borderId="13" xfId="0" applyNumberFormat="1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4" fontId="4" fillId="37" borderId="1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2" fillId="37" borderId="10" xfId="0" applyFont="1" applyFill="1" applyBorder="1" applyAlignment="1">
      <alignment vertical="top" wrapText="1"/>
    </xf>
    <xf numFmtId="0" fontId="62" fillId="37" borderId="10" xfId="0" applyFont="1" applyFill="1" applyBorder="1" applyAlignment="1">
      <alignment horizontal="center" vertical="center" wrapText="1"/>
    </xf>
    <xf numFmtId="0" fontId="4" fillId="37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73" fontId="10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73" fontId="4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39" borderId="10" xfId="0" applyFont="1" applyFill="1" applyBorder="1" applyAlignment="1">
      <alignment vertical="center" wrapText="1"/>
    </xf>
    <xf numFmtId="4" fontId="4" fillId="3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12" fillId="0" borderId="10" xfId="0" applyFont="1" applyBorder="1" applyAlignment="1">
      <alignment vertical="center" wrapText="1"/>
    </xf>
    <xf numFmtId="0" fontId="73" fillId="39" borderId="10" xfId="0" applyFont="1" applyFill="1" applyBorder="1" applyAlignment="1">
      <alignment vertical="center"/>
    </xf>
    <xf numFmtId="0" fontId="73" fillId="39" borderId="10" xfId="0" applyFont="1" applyFill="1" applyBorder="1" applyAlignment="1">
      <alignment vertical="top" wrapText="1"/>
    </xf>
    <xf numFmtId="4" fontId="2" fillId="39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2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64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justify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5" fillId="37" borderId="12" xfId="0" applyFont="1" applyFill="1" applyBorder="1" applyAlignment="1">
      <alignment horizontal="justify" wrapText="1"/>
    </xf>
    <xf numFmtId="0" fontId="64" fillId="0" borderId="11" xfId="0" applyFont="1" applyBorder="1" applyAlignment="1">
      <alignment horizontal="center" vertical="center" wrapText="1"/>
    </xf>
    <xf numFmtId="0" fontId="62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vertical="center" wrapText="1"/>
    </xf>
    <xf numFmtId="173" fontId="4" fillId="33" borderId="13" xfId="0" applyNumberFormat="1" applyFont="1" applyFill="1" applyBorder="1" applyAlignment="1">
      <alignment vertical="center" wrapText="1"/>
    </xf>
    <xf numFmtId="0" fontId="62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0" fillId="0" borderId="0" xfId="0" applyFont="1" applyAlignment="1">
      <alignment/>
    </xf>
    <xf numFmtId="4" fontId="4" fillId="0" borderId="13" xfId="0" applyNumberFormat="1" applyFont="1" applyBorder="1" applyAlignment="1">
      <alignment vertical="center" wrapText="1"/>
    </xf>
    <xf numFmtId="4" fontId="15" fillId="0" borderId="13" xfId="0" applyNumberFormat="1" applyFont="1" applyFill="1" applyBorder="1" applyAlignment="1">
      <alignment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4" fontId="12" fillId="0" borderId="15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wrapText="1"/>
    </xf>
    <xf numFmtId="0" fontId="62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 applyProtection="1">
      <alignment vertical="center" wrapText="1"/>
      <protection locked="0"/>
    </xf>
    <xf numFmtId="0" fontId="6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>
      <alignment vertical="top" wrapText="1"/>
    </xf>
    <xf numFmtId="173" fontId="2" fillId="0" borderId="10" xfId="0" applyNumberFormat="1" applyFont="1" applyFill="1" applyBorder="1" applyAlignment="1">
      <alignment horizontal="center" vertical="center"/>
    </xf>
    <xf numFmtId="173" fontId="2" fillId="0" borderId="13" xfId="0" applyNumberFormat="1" applyFont="1" applyFill="1" applyBorder="1" applyAlignment="1">
      <alignment horizontal="center" vertical="center"/>
    </xf>
    <xf numFmtId="4" fontId="13" fillId="0" borderId="10" xfId="0" applyNumberFormat="1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 wrapText="1"/>
    </xf>
    <xf numFmtId="4" fontId="2" fillId="37" borderId="13" xfId="0" applyNumberFormat="1" applyFont="1" applyFill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justify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0" fillId="37" borderId="10" xfId="0" applyFill="1" applyBorder="1" applyAlignment="1">
      <alignment vertical="top" wrapText="1"/>
    </xf>
    <xf numFmtId="0" fontId="0" fillId="37" borderId="10" xfId="0" applyNumberForma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2" fontId="0" fillId="37" borderId="10" xfId="0" applyNumberFormat="1" applyFill="1" applyBorder="1" applyAlignment="1">
      <alignment horizontal="center" vertical="center" wrapText="1"/>
    </xf>
    <xf numFmtId="0" fontId="74" fillId="0" borderId="10" xfId="0" applyFont="1" applyBorder="1" applyAlignment="1">
      <alignment horizontal="center" vertical="center"/>
    </xf>
    <xf numFmtId="4" fontId="0" fillId="38" borderId="10" xfId="0" applyNumberFormat="1" applyFill="1" applyBorder="1" applyAlignment="1">
      <alignment wrapText="1"/>
    </xf>
    <xf numFmtId="4" fontId="2" fillId="36" borderId="10" xfId="0" applyNumberFormat="1" applyFont="1" applyFill="1" applyBorder="1" applyAlignment="1">
      <alignment horizontal="center" vertical="center"/>
    </xf>
    <xf numFmtId="0" fontId="74" fillId="0" borderId="10" xfId="0" applyFont="1" applyBorder="1" applyAlignment="1">
      <alignment vertical="top" wrapText="1"/>
    </xf>
    <xf numFmtId="173" fontId="74" fillId="0" borderId="10" xfId="0" applyNumberFormat="1" applyFont="1" applyFill="1" applyBorder="1" applyAlignment="1">
      <alignment horizontal="center" vertical="center"/>
    </xf>
    <xf numFmtId="173" fontId="74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19" xfId="0" applyFont="1" applyBorder="1" applyAlignment="1">
      <alignment vertical="top" wrapText="1"/>
    </xf>
    <xf numFmtId="0" fontId="15" fillId="0" borderId="19" xfId="0" applyFont="1" applyBorder="1" applyAlignment="1">
      <alignment vertical="top" wrapText="1"/>
    </xf>
    <xf numFmtId="0" fontId="12" fillId="0" borderId="19" xfId="0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horizontal="center" vertical="top" wrapText="1"/>
    </xf>
    <xf numFmtId="2" fontId="12" fillId="0" borderId="19" xfId="0" applyNumberFormat="1" applyFont="1" applyBorder="1" applyAlignment="1">
      <alignment vertical="top" wrapText="1"/>
    </xf>
    <xf numFmtId="49" fontId="12" fillId="0" borderId="13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wrapText="1"/>
    </xf>
    <xf numFmtId="49" fontId="10" fillId="0" borderId="0" xfId="0" applyNumberFormat="1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2" fillId="0" borderId="0" xfId="0" applyFont="1" applyAlignment="1">
      <alignment wrapText="1"/>
    </xf>
    <xf numFmtId="0" fontId="0" fillId="0" borderId="0" xfId="0" applyAlignment="1">
      <alignment horizontal="right" wrapText="1"/>
    </xf>
    <xf numFmtId="0" fontId="8" fillId="0" borderId="2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center" wrapText="1"/>
    </xf>
    <xf numFmtId="0" fontId="0" fillId="0" borderId="0" xfId="0" applyNumberFormat="1" applyAlignment="1">
      <alignment horizontal="right"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0" fontId="3" fillId="0" borderId="15" xfId="0" applyFont="1" applyBorder="1" applyAlignment="1">
      <alignment horizontal="justify" vertical="center" wrapText="1"/>
    </xf>
    <xf numFmtId="0" fontId="0" fillId="0" borderId="12" xfId="0" applyBorder="1" applyAlignment="1">
      <alignment vertical="center" wrapTex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/>
    </xf>
    <xf numFmtId="0" fontId="0" fillId="0" borderId="0" xfId="0" applyAlignment="1">
      <alignment horizontal="right" vertical="distributed" wrapText="1"/>
    </xf>
    <xf numFmtId="0" fontId="0" fillId="0" borderId="0" xfId="0" applyAlignment="1">
      <alignment horizontal="right" vertical="center" wrapText="1"/>
    </xf>
    <xf numFmtId="0" fontId="66" fillId="0" borderId="0" xfId="0" applyFont="1" applyAlignment="1">
      <alignment vertical="center" wrapText="1"/>
    </xf>
    <xf numFmtId="0" fontId="65" fillId="0" borderId="15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23" xfId="0" applyFont="1" applyBorder="1" applyAlignment="1">
      <alignment horizontal="center" vertical="center" wrapText="1"/>
    </xf>
    <xf numFmtId="0" fontId="65" fillId="0" borderId="24" xfId="0" applyFont="1" applyBorder="1" applyAlignment="1">
      <alignment horizontal="center" vertical="center" wrapText="1"/>
    </xf>
    <xf numFmtId="0" fontId="65" fillId="0" borderId="11" xfId="0" applyFont="1" applyBorder="1" applyAlignment="1">
      <alignment horizontal="center" vertical="center" wrapText="1"/>
    </xf>
    <xf numFmtId="0" fontId="66" fillId="0" borderId="23" xfId="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0" fontId="0" fillId="0" borderId="1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4" fillId="0" borderId="23" xfId="0" applyFont="1" applyBorder="1" applyAlignment="1">
      <alignment horizontal="center" vertical="center" wrapText="1"/>
    </xf>
    <xf numFmtId="0" fontId="64" fillId="0" borderId="24" xfId="0" applyFont="1" applyBorder="1" applyAlignment="1">
      <alignment horizontal="center" vertical="center" wrapText="1"/>
    </xf>
    <xf numFmtId="0" fontId="64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64" fillId="0" borderId="0" xfId="0" applyFont="1" applyAlignment="1">
      <alignment horizontal="center" vertical="center" wrapText="1"/>
    </xf>
    <xf numFmtId="0" fontId="64" fillId="0" borderId="15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0" fontId="12" fillId="0" borderId="19" xfId="0" applyFont="1" applyBorder="1" applyAlignment="1">
      <alignment vertical="top" wrapText="1"/>
    </xf>
    <xf numFmtId="0" fontId="1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justify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zoomScalePageLayoutView="0" workbookViewId="0" topLeftCell="A1">
      <selection activeCell="A3" sqref="A3:B3"/>
    </sheetView>
  </sheetViews>
  <sheetFormatPr defaultColWidth="9.00390625" defaultRowHeight="15.75"/>
  <cols>
    <col min="1" max="1" width="67.25390625" style="0" customWidth="1"/>
    <col min="2" max="2" width="21.75390625" style="0" customWidth="1"/>
    <col min="3" max="4" width="9.00390625" style="0" customWidth="1"/>
  </cols>
  <sheetData>
    <row r="1" ht="15.75">
      <c r="B1" s="1" t="s">
        <v>91</v>
      </c>
    </row>
    <row r="2" ht="15.75">
      <c r="B2" s="1" t="s">
        <v>265</v>
      </c>
    </row>
    <row r="3" spans="1:2" ht="18" customHeight="1">
      <c r="A3" s="343" t="s">
        <v>526</v>
      </c>
      <c r="B3" s="344"/>
    </row>
    <row r="4" spans="1:2" ht="15.75">
      <c r="A4" s="343"/>
      <c r="B4" s="344"/>
    </row>
    <row r="5" ht="15.75">
      <c r="A5" s="1"/>
    </row>
    <row r="6" spans="1:2" ht="15.75">
      <c r="A6" s="341" t="s">
        <v>549</v>
      </c>
      <c r="B6" s="341"/>
    </row>
    <row r="7" spans="1:2" ht="18.75" customHeight="1">
      <c r="A7" s="342" t="s">
        <v>576</v>
      </c>
      <c r="B7" s="342"/>
    </row>
    <row r="8" spans="1:2" ht="16.5" thickBot="1">
      <c r="A8" s="1"/>
      <c r="B8" s="11" t="s">
        <v>92</v>
      </c>
    </row>
    <row r="9" spans="1:2" ht="32.25" thickBot="1">
      <c r="A9" s="2" t="s">
        <v>93</v>
      </c>
      <c r="B9" s="3" t="s">
        <v>94</v>
      </c>
    </row>
    <row r="10" spans="1:2" ht="16.5" thickBot="1">
      <c r="A10" s="4">
        <v>1</v>
      </c>
      <c r="B10" s="5">
        <v>2</v>
      </c>
    </row>
    <row r="11" spans="1:2" ht="48" thickBot="1">
      <c r="A11" s="8" t="s">
        <v>160</v>
      </c>
      <c r="B11" s="7">
        <v>100</v>
      </c>
    </row>
    <row r="12" spans="1:2" ht="38.25" customHeight="1" thickBot="1">
      <c r="A12" s="48" t="s">
        <v>136</v>
      </c>
      <c r="B12" s="7">
        <v>100</v>
      </c>
    </row>
    <row r="13" spans="1:2" ht="42" customHeight="1" thickBot="1">
      <c r="A13" s="10" t="s">
        <v>138</v>
      </c>
      <c r="B13" s="2">
        <v>100</v>
      </c>
    </row>
    <row r="14" spans="1:2" ht="63.75" thickBot="1">
      <c r="A14" s="83" t="s">
        <v>95</v>
      </c>
      <c r="B14" s="85">
        <v>100</v>
      </c>
    </row>
    <row r="15" spans="1:2" ht="63.75" thickBot="1">
      <c r="A15" s="83" t="s">
        <v>207</v>
      </c>
      <c r="B15" s="84">
        <v>100</v>
      </c>
    </row>
    <row r="16" spans="1:2" ht="79.5" thickBot="1">
      <c r="A16" s="9" t="s">
        <v>463</v>
      </c>
      <c r="B16" s="5">
        <v>100</v>
      </c>
    </row>
    <row r="17" spans="1:2" ht="79.5" thickBot="1">
      <c r="A17" s="9" t="s">
        <v>125</v>
      </c>
      <c r="B17" s="5">
        <v>100</v>
      </c>
    </row>
    <row r="18" spans="1:2" ht="48" thickBot="1">
      <c r="A18" s="9" t="s">
        <v>131</v>
      </c>
      <c r="B18" s="5">
        <v>100</v>
      </c>
    </row>
    <row r="19" spans="1:2" ht="16.5" thickBot="1">
      <c r="A19" s="9" t="s">
        <v>158</v>
      </c>
      <c r="B19" s="5">
        <v>100</v>
      </c>
    </row>
    <row r="20" spans="1:2" ht="21" customHeight="1" thickBot="1">
      <c r="A20" s="9" t="s">
        <v>159</v>
      </c>
      <c r="B20" s="5">
        <v>100</v>
      </c>
    </row>
  </sheetData>
  <sheetProtection/>
  <mergeCells count="4">
    <mergeCell ref="A6:B6"/>
    <mergeCell ref="A7:B7"/>
    <mergeCell ref="A4:B4"/>
    <mergeCell ref="A3:B3"/>
  </mergeCells>
  <printOptions/>
  <pageMargins left="0.7" right="0.7" top="0.75" bottom="0.75" header="0.3" footer="0.3"/>
  <pageSetup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3"/>
  <sheetViews>
    <sheetView zoomScalePageLayoutView="0" workbookViewId="0" topLeftCell="A1">
      <selection activeCell="I13" sqref="I13"/>
    </sheetView>
  </sheetViews>
  <sheetFormatPr defaultColWidth="9.00390625" defaultRowHeight="15.75"/>
  <cols>
    <col min="1" max="1" width="0.875" style="0" customWidth="1"/>
    <col min="2" max="2" width="30.125" style="0" customWidth="1"/>
    <col min="3" max="3" width="6.875" style="0" customWidth="1"/>
    <col min="4" max="4" width="7.25390625" style="0" customWidth="1"/>
    <col min="5" max="5" width="7.375" style="0" customWidth="1"/>
    <col min="6" max="6" width="15.375" style="0" customWidth="1"/>
    <col min="8" max="8" width="14.75390625" style="0" customWidth="1"/>
    <col min="9" max="9" width="14.125" style="0" customWidth="1"/>
  </cols>
  <sheetData>
    <row r="2" spans="7:9" ht="15.75">
      <c r="G2" s="377" t="s">
        <v>304</v>
      </c>
      <c r="H2" s="378"/>
      <c r="I2" s="378"/>
    </row>
    <row r="3" spans="3:9" ht="15.75">
      <c r="C3" s="377" t="s">
        <v>269</v>
      </c>
      <c r="D3" s="378"/>
      <c r="E3" s="378"/>
      <c r="F3" s="378"/>
      <c r="G3" s="378"/>
      <c r="H3" s="378"/>
      <c r="I3" s="378"/>
    </row>
    <row r="4" spans="3:9" ht="15.75">
      <c r="C4" s="377" t="s">
        <v>270</v>
      </c>
      <c r="D4" s="378"/>
      <c r="E4" s="378"/>
      <c r="F4" s="378"/>
      <c r="G4" s="378"/>
      <c r="H4" s="378"/>
      <c r="I4" s="378"/>
    </row>
    <row r="5" spans="7:9" ht="15.75">
      <c r="G5" s="366" t="s">
        <v>323</v>
      </c>
      <c r="H5" s="366"/>
      <c r="I5" s="378"/>
    </row>
    <row r="6" ht="18.75">
      <c r="B6" s="28"/>
    </row>
    <row r="7" spans="2:8" ht="18.75" customHeight="1">
      <c r="B7" s="353" t="s">
        <v>305</v>
      </c>
      <c r="C7" s="353"/>
      <c r="D7" s="353"/>
      <c r="E7" s="353"/>
      <c r="F7" s="353"/>
      <c r="G7" s="353"/>
      <c r="H7" s="353"/>
    </row>
    <row r="8" ht="19.5" thickBot="1">
      <c r="B8" s="27"/>
    </row>
    <row r="9" spans="2:9" ht="105" customHeight="1" thickBot="1">
      <c r="B9" s="2" t="s">
        <v>59</v>
      </c>
      <c r="C9" s="2" t="s">
        <v>44</v>
      </c>
      <c r="D9" s="2" t="s">
        <v>45</v>
      </c>
      <c r="E9" s="2" t="s">
        <v>46</v>
      </c>
      <c r="F9" s="2" t="s">
        <v>90</v>
      </c>
      <c r="G9" s="3" t="s">
        <v>67</v>
      </c>
      <c r="H9" s="2" t="s">
        <v>47</v>
      </c>
      <c r="I9" s="2" t="s">
        <v>47</v>
      </c>
    </row>
    <row r="10" spans="2:9" ht="16.5" thickBot="1">
      <c r="B10" s="4">
        <v>1</v>
      </c>
      <c r="C10" s="4">
        <v>2</v>
      </c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7</v>
      </c>
    </row>
    <row r="11" spans="2:9" ht="32.25" thickBot="1">
      <c r="B11" s="34" t="s">
        <v>123</v>
      </c>
      <c r="C11" s="35">
        <v>908</v>
      </c>
      <c r="D11" s="35"/>
      <c r="E11" s="35"/>
      <c r="F11" s="35"/>
      <c r="G11" s="35"/>
      <c r="H11" s="189">
        <f>SUM(H12:H44)</f>
        <v>8741539</v>
      </c>
      <c r="I11" s="189">
        <f>SUM(I12:I44)</f>
        <v>8636239</v>
      </c>
    </row>
    <row r="12" spans="2:9" ht="158.25" thickBot="1">
      <c r="B12" s="190" t="s">
        <v>28</v>
      </c>
      <c r="C12" s="191">
        <v>908</v>
      </c>
      <c r="D12" s="192" t="s">
        <v>0</v>
      </c>
      <c r="E12" s="192" t="s">
        <v>2</v>
      </c>
      <c r="F12" s="192" t="s">
        <v>272</v>
      </c>
      <c r="G12" s="192" t="s">
        <v>171</v>
      </c>
      <c r="H12" s="193">
        <v>859424</v>
      </c>
      <c r="I12" s="193">
        <v>859424</v>
      </c>
    </row>
    <row r="13" spans="2:9" ht="158.25" thickBot="1">
      <c r="B13" s="9" t="s">
        <v>25</v>
      </c>
      <c r="C13" s="25" t="s">
        <v>155</v>
      </c>
      <c r="D13" s="25" t="s">
        <v>0</v>
      </c>
      <c r="E13" s="25" t="s">
        <v>1</v>
      </c>
      <c r="F13" s="25" t="s">
        <v>212</v>
      </c>
      <c r="G13" s="25">
        <v>100</v>
      </c>
      <c r="H13" s="58">
        <v>3014209</v>
      </c>
      <c r="I13" s="58">
        <v>3014209</v>
      </c>
    </row>
    <row r="14" spans="2:9" ht="79.5" thickBot="1">
      <c r="B14" s="9" t="s">
        <v>26</v>
      </c>
      <c r="C14" s="25" t="s">
        <v>155</v>
      </c>
      <c r="D14" s="25" t="s">
        <v>0</v>
      </c>
      <c r="E14" s="25" t="s">
        <v>1</v>
      </c>
      <c r="F14" s="25" t="s">
        <v>212</v>
      </c>
      <c r="G14" s="25">
        <v>200</v>
      </c>
      <c r="H14" s="58">
        <v>460367</v>
      </c>
      <c r="I14" s="58">
        <v>460367</v>
      </c>
    </row>
    <row r="15" spans="2:9" ht="48" thickBot="1">
      <c r="B15" s="9" t="s">
        <v>317</v>
      </c>
      <c r="C15" s="25" t="s">
        <v>155</v>
      </c>
      <c r="D15" s="25" t="s">
        <v>0</v>
      </c>
      <c r="E15" s="25" t="s">
        <v>1</v>
      </c>
      <c r="F15" s="25" t="s">
        <v>212</v>
      </c>
      <c r="G15" s="25">
        <v>800</v>
      </c>
      <c r="H15" s="58">
        <v>10000</v>
      </c>
      <c r="I15" s="58">
        <v>10000</v>
      </c>
    </row>
    <row r="16" spans="2:9" ht="126.75" thickBot="1">
      <c r="B16" s="9" t="s">
        <v>149</v>
      </c>
      <c r="C16" s="167" t="s">
        <v>155</v>
      </c>
      <c r="D16" s="167" t="s">
        <v>0</v>
      </c>
      <c r="E16" s="167" t="s">
        <v>172</v>
      </c>
      <c r="F16" s="167" t="s">
        <v>259</v>
      </c>
      <c r="G16" s="167" t="s">
        <v>173</v>
      </c>
      <c r="H16" s="194">
        <v>50000</v>
      </c>
      <c r="I16" s="194">
        <v>50000</v>
      </c>
    </row>
    <row r="17" spans="2:9" ht="78.75">
      <c r="B17" s="55" t="s">
        <v>77</v>
      </c>
      <c r="C17" s="373" t="s">
        <v>155</v>
      </c>
      <c r="D17" s="373" t="s">
        <v>0</v>
      </c>
      <c r="E17" s="373">
        <v>13</v>
      </c>
      <c r="F17" s="373" t="s">
        <v>295</v>
      </c>
      <c r="G17" s="373">
        <v>200</v>
      </c>
      <c r="H17" s="375">
        <v>25000</v>
      </c>
      <c r="I17" s="375">
        <v>25000</v>
      </c>
    </row>
    <row r="18" spans="2:9" ht="48" thickBot="1">
      <c r="B18" s="32" t="s">
        <v>48</v>
      </c>
      <c r="C18" s="374"/>
      <c r="D18" s="374"/>
      <c r="E18" s="374"/>
      <c r="F18" s="374"/>
      <c r="G18" s="374"/>
      <c r="H18" s="376"/>
      <c r="I18" s="376"/>
    </row>
    <row r="19" spans="2:9" ht="111" thickBot="1">
      <c r="B19" s="10" t="s">
        <v>30</v>
      </c>
      <c r="C19" s="25" t="s">
        <v>155</v>
      </c>
      <c r="D19" s="25" t="s">
        <v>0</v>
      </c>
      <c r="E19" s="25">
        <v>13</v>
      </c>
      <c r="F19" s="25" t="s">
        <v>296</v>
      </c>
      <c r="G19" s="25">
        <v>200</v>
      </c>
      <c r="H19" s="58">
        <v>18000</v>
      </c>
      <c r="I19" s="58">
        <v>18000</v>
      </c>
    </row>
    <row r="20" spans="2:9" ht="126.75" thickBot="1">
      <c r="B20" s="9" t="s">
        <v>162</v>
      </c>
      <c r="C20" s="25" t="s">
        <v>155</v>
      </c>
      <c r="D20" s="25" t="s">
        <v>0</v>
      </c>
      <c r="E20" s="25">
        <v>13</v>
      </c>
      <c r="F20" s="25" t="s">
        <v>217</v>
      </c>
      <c r="G20" s="25">
        <v>200</v>
      </c>
      <c r="H20" s="58">
        <v>70000</v>
      </c>
      <c r="I20" s="58">
        <v>70000</v>
      </c>
    </row>
    <row r="21" spans="2:9" ht="142.5" thickBot="1">
      <c r="B21" s="10" t="s">
        <v>222</v>
      </c>
      <c r="C21" s="25" t="s">
        <v>155</v>
      </c>
      <c r="D21" s="25" t="s">
        <v>0</v>
      </c>
      <c r="E21" s="25" t="s">
        <v>161</v>
      </c>
      <c r="F21" s="25" t="s">
        <v>280</v>
      </c>
      <c r="G21" s="25" t="s">
        <v>82</v>
      </c>
      <c r="H21" s="58">
        <v>51120</v>
      </c>
      <c r="I21" s="58">
        <v>51120</v>
      </c>
    </row>
    <row r="22" spans="2:9" ht="126.75" thickBot="1">
      <c r="B22" s="10" t="s">
        <v>163</v>
      </c>
      <c r="C22" s="25" t="s">
        <v>155</v>
      </c>
      <c r="D22" s="25" t="s">
        <v>0</v>
      </c>
      <c r="E22" s="25" t="s">
        <v>161</v>
      </c>
      <c r="F22" s="25" t="s">
        <v>298</v>
      </c>
      <c r="G22" s="25" t="s">
        <v>82</v>
      </c>
      <c r="H22" s="58">
        <v>15000</v>
      </c>
      <c r="I22" s="58">
        <v>15000</v>
      </c>
    </row>
    <row r="23" spans="2:9" ht="63.75" thickBot="1">
      <c r="B23" s="32" t="s">
        <v>79</v>
      </c>
      <c r="C23" s="25" t="s">
        <v>155</v>
      </c>
      <c r="D23" s="25" t="s">
        <v>0</v>
      </c>
      <c r="E23" s="25">
        <v>13</v>
      </c>
      <c r="F23" s="25" t="s">
        <v>297</v>
      </c>
      <c r="G23" s="25" t="s">
        <v>102</v>
      </c>
      <c r="H23" s="58">
        <v>8000</v>
      </c>
      <c r="I23" s="58">
        <v>8000</v>
      </c>
    </row>
    <row r="24" spans="2:9" ht="111" thickBot="1">
      <c r="B24" s="66" t="s">
        <v>168</v>
      </c>
      <c r="C24" s="192" t="s">
        <v>155</v>
      </c>
      <c r="D24" s="192" t="s">
        <v>0</v>
      </c>
      <c r="E24" s="192" t="s">
        <v>161</v>
      </c>
      <c r="F24" s="192" t="s">
        <v>299</v>
      </c>
      <c r="G24" s="192" t="s">
        <v>82</v>
      </c>
      <c r="H24" s="193">
        <v>50000</v>
      </c>
      <c r="I24" s="193">
        <v>50000</v>
      </c>
    </row>
    <row r="25" spans="2:9" ht="95.25" thickBot="1">
      <c r="B25" s="66" t="s">
        <v>70</v>
      </c>
      <c r="C25" s="192" t="s">
        <v>155</v>
      </c>
      <c r="D25" s="192" t="s">
        <v>0</v>
      </c>
      <c r="E25" s="192" t="s">
        <v>161</v>
      </c>
      <c r="F25" s="192" t="s">
        <v>221</v>
      </c>
      <c r="G25" s="192" t="s">
        <v>82</v>
      </c>
      <c r="H25" s="193">
        <v>63200</v>
      </c>
      <c r="I25" s="193">
        <v>63200</v>
      </c>
    </row>
    <row r="26" spans="2:9" ht="111" thickBot="1">
      <c r="B26" s="66" t="s">
        <v>50</v>
      </c>
      <c r="C26" s="192" t="s">
        <v>155</v>
      </c>
      <c r="D26" s="192" t="s">
        <v>0</v>
      </c>
      <c r="E26" s="192" t="s">
        <v>161</v>
      </c>
      <c r="F26" s="192" t="s">
        <v>223</v>
      </c>
      <c r="G26" s="196" t="s">
        <v>82</v>
      </c>
      <c r="H26" s="197">
        <v>200000</v>
      </c>
      <c r="I26" s="197">
        <v>200000</v>
      </c>
    </row>
    <row r="27" spans="2:9" ht="142.5" thickBot="1">
      <c r="B27" s="32" t="s">
        <v>233</v>
      </c>
      <c r="C27" s="25" t="s">
        <v>155</v>
      </c>
      <c r="D27" s="25" t="s">
        <v>0</v>
      </c>
      <c r="E27" s="25" t="s">
        <v>161</v>
      </c>
      <c r="F27" s="25" t="s">
        <v>274</v>
      </c>
      <c r="G27" s="25" t="s">
        <v>82</v>
      </c>
      <c r="H27" s="58">
        <v>5000</v>
      </c>
      <c r="I27" s="58">
        <v>5000</v>
      </c>
    </row>
    <row r="28" spans="2:9" ht="111" thickBot="1">
      <c r="B28" s="32" t="s">
        <v>260</v>
      </c>
      <c r="C28" s="25" t="s">
        <v>155</v>
      </c>
      <c r="D28" s="25" t="s">
        <v>0</v>
      </c>
      <c r="E28" s="25" t="s">
        <v>161</v>
      </c>
      <c r="F28" s="25" t="s">
        <v>275</v>
      </c>
      <c r="G28" s="25" t="s">
        <v>82</v>
      </c>
      <c r="H28" s="58">
        <v>16000</v>
      </c>
      <c r="I28" s="58">
        <v>16000</v>
      </c>
    </row>
    <row r="29" spans="2:9" ht="79.5" thickBot="1">
      <c r="B29" s="32" t="s">
        <v>261</v>
      </c>
      <c r="C29" s="25" t="s">
        <v>155</v>
      </c>
      <c r="D29" s="25" t="s">
        <v>0</v>
      </c>
      <c r="E29" s="25" t="s">
        <v>161</v>
      </c>
      <c r="F29" s="25" t="s">
        <v>248</v>
      </c>
      <c r="G29" s="25" t="s">
        <v>82</v>
      </c>
      <c r="H29" s="58">
        <v>10000</v>
      </c>
      <c r="I29" s="58">
        <v>10000</v>
      </c>
    </row>
    <row r="30" spans="2:9" ht="79.5" thickBot="1">
      <c r="B30" s="32" t="s">
        <v>165</v>
      </c>
      <c r="C30" s="25" t="s">
        <v>155</v>
      </c>
      <c r="D30" s="25" t="s">
        <v>0</v>
      </c>
      <c r="E30" s="25" t="s">
        <v>161</v>
      </c>
      <c r="F30" s="25" t="s">
        <v>300</v>
      </c>
      <c r="G30" s="25" t="s">
        <v>82</v>
      </c>
      <c r="H30" s="58">
        <v>10000</v>
      </c>
      <c r="I30" s="58">
        <v>10000</v>
      </c>
    </row>
    <row r="31" spans="2:9" ht="189.75" thickBot="1">
      <c r="B31" s="9" t="s">
        <v>80</v>
      </c>
      <c r="C31" s="25" t="s">
        <v>155</v>
      </c>
      <c r="D31" s="25" t="s">
        <v>2</v>
      </c>
      <c r="E31" s="25" t="s">
        <v>3</v>
      </c>
      <c r="F31" s="25" t="s">
        <v>157</v>
      </c>
      <c r="G31" s="25">
        <v>100</v>
      </c>
      <c r="H31" s="58">
        <v>138700</v>
      </c>
      <c r="I31" s="58">
        <v>138700</v>
      </c>
    </row>
    <row r="32" spans="2:9" ht="111" thickBot="1">
      <c r="B32" s="32" t="s">
        <v>81</v>
      </c>
      <c r="C32" s="25" t="s">
        <v>155</v>
      </c>
      <c r="D32" s="25" t="s">
        <v>2</v>
      </c>
      <c r="E32" s="25" t="s">
        <v>3</v>
      </c>
      <c r="F32" s="25" t="s">
        <v>301</v>
      </c>
      <c r="G32" s="25">
        <v>200</v>
      </c>
      <c r="H32" s="58">
        <v>7812</v>
      </c>
      <c r="I32" s="58">
        <v>7812</v>
      </c>
    </row>
    <row r="33" spans="2:9" ht="189.75" thickBot="1">
      <c r="B33" s="9" t="s">
        <v>80</v>
      </c>
      <c r="C33" s="25" t="s">
        <v>155</v>
      </c>
      <c r="D33" s="25" t="s">
        <v>2</v>
      </c>
      <c r="E33" s="25" t="s">
        <v>3</v>
      </c>
      <c r="F33" s="25" t="s">
        <v>326</v>
      </c>
      <c r="G33" s="25">
        <v>100</v>
      </c>
      <c r="H33" s="58">
        <v>5088</v>
      </c>
      <c r="I33" s="58">
        <v>5088</v>
      </c>
    </row>
    <row r="34" spans="2:9" ht="95.25" thickBot="1">
      <c r="B34" s="32" t="s">
        <v>84</v>
      </c>
      <c r="C34" s="25" t="s">
        <v>155</v>
      </c>
      <c r="D34" s="25" t="s">
        <v>3</v>
      </c>
      <c r="E34" s="25" t="s">
        <v>83</v>
      </c>
      <c r="F34" s="25" t="s">
        <v>276</v>
      </c>
      <c r="G34" s="25">
        <v>200</v>
      </c>
      <c r="H34" s="58">
        <v>250000</v>
      </c>
      <c r="I34" s="58">
        <v>250000</v>
      </c>
    </row>
    <row r="35" spans="2:9" ht="95.25" thickBot="1">
      <c r="B35" s="9" t="s">
        <v>85</v>
      </c>
      <c r="C35" s="25" t="s">
        <v>155</v>
      </c>
      <c r="D35" s="25" t="s">
        <v>3</v>
      </c>
      <c r="E35" s="25">
        <v>10</v>
      </c>
      <c r="F35" s="25" t="s">
        <v>178</v>
      </c>
      <c r="G35" s="25">
        <v>200</v>
      </c>
      <c r="H35" s="26">
        <v>200000</v>
      </c>
      <c r="I35" s="26">
        <v>200000</v>
      </c>
    </row>
    <row r="36" spans="2:9" ht="126.75" thickBot="1">
      <c r="B36" s="9" t="s">
        <v>167</v>
      </c>
      <c r="C36" s="25" t="s">
        <v>155</v>
      </c>
      <c r="D36" s="25" t="s">
        <v>3</v>
      </c>
      <c r="E36" s="25">
        <v>10</v>
      </c>
      <c r="F36" s="25" t="s">
        <v>179</v>
      </c>
      <c r="G36" s="25">
        <v>600</v>
      </c>
      <c r="H36" s="58">
        <v>40000</v>
      </c>
      <c r="I36" s="58">
        <v>40000</v>
      </c>
    </row>
    <row r="37" spans="2:9" ht="79.5" thickBot="1">
      <c r="B37" s="9" t="s">
        <v>51</v>
      </c>
      <c r="C37" s="25" t="s">
        <v>155</v>
      </c>
      <c r="D37" s="25" t="s">
        <v>4</v>
      </c>
      <c r="E37" s="25" t="s">
        <v>3</v>
      </c>
      <c r="F37" s="25" t="s">
        <v>278</v>
      </c>
      <c r="G37" s="25">
        <v>200</v>
      </c>
      <c r="H37" s="58">
        <v>850000</v>
      </c>
      <c r="I37" s="58">
        <v>850000</v>
      </c>
    </row>
    <row r="38" spans="2:9" ht="111" thickBot="1">
      <c r="B38" s="9" t="s">
        <v>318</v>
      </c>
      <c r="C38" s="25" t="s">
        <v>155</v>
      </c>
      <c r="D38" s="25" t="s">
        <v>4</v>
      </c>
      <c r="E38" s="25" t="s">
        <v>3</v>
      </c>
      <c r="F38" s="25" t="s">
        <v>235</v>
      </c>
      <c r="G38" s="25">
        <v>200</v>
      </c>
      <c r="H38" s="58">
        <v>609600</v>
      </c>
      <c r="I38" s="58">
        <v>601600</v>
      </c>
    </row>
    <row r="39" spans="2:9" ht="79.5" thickBot="1">
      <c r="B39" s="9" t="s">
        <v>277</v>
      </c>
      <c r="C39" s="25" t="s">
        <v>155</v>
      </c>
      <c r="D39" s="25" t="s">
        <v>4</v>
      </c>
      <c r="E39" s="25" t="s">
        <v>3</v>
      </c>
      <c r="F39" s="25" t="s">
        <v>279</v>
      </c>
      <c r="G39" s="25">
        <v>200</v>
      </c>
      <c r="H39" s="58">
        <v>100000</v>
      </c>
      <c r="I39" s="58">
        <v>100000</v>
      </c>
    </row>
    <row r="40" spans="2:9" ht="111" thickBot="1">
      <c r="B40" s="9" t="s">
        <v>169</v>
      </c>
      <c r="C40" s="25" t="s">
        <v>155</v>
      </c>
      <c r="D40" s="25" t="s">
        <v>4</v>
      </c>
      <c r="E40" s="25" t="s">
        <v>3</v>
      </c>
      <c r="F40" s="25" t="s">
        <v>284</v>
      </c>
      <c r="G40" s="25">
        <v>200</v>
      </c>
      <c r="H40" s="58">
        <v>1398219</v>
      </c>
      <c r="I40" s="58">
        <v>1300919</v>
      </c>
    </row>
    <row r="41" spans="2:9" ht="32.25" thickBot="1">
      <c r="B41" s="9" t="s">
        <v>285</v>
      </c>
      <c r="C41" s="25" t="s">
        <v>155</v>
      </c>
      <c r="D41" s="25" t="s">
        <v>4</v>
      </c>
      <c r="E41" s="25" t="s">
        <v>3</v>
      </c>
      <c r="F41" s="25" t="s">
        <v>242</v>
      </c>
      <c r="G41" s="25" t="s">
        <v>82</v>
      </c>
      <c r="H41" s="58">
        <v>50000</v>
      </c>
      <c r="I41" s="58">
        <v>50000</v>
      </c>
    </row>
    <row r="42" spans="2:9" ht="142.5" thickBot="1">
      <c r="B42" s="9" t="s">
        <v>252</v>
      </c>
      <c r="C42" s="25" t="s">
        <v>155</v>
      </c>
      <c r="D42" s="25" t="s">
        <v>4</v>
      </c>
      <c r="E42" s="25" t="s">
        <v>3</v>
      </c>
      <c r="F42" s="25" t="s">
        <v>286</v>
      </c>
      <c r="G42" s="25" t="s">
        <v>82</v>
      </c>
      <c r="H42" s="58">
        <v>120000</v>
      </c>
      <c r="I42" s="58">
        <v>120000</v>
      </c>
    </row>
    <row r="43" spans="2:9" ht="142.5" thickBot="1">
      <c r="B43" s="9" t="s">
        <v>273</v>
      </c>
      <c r="C43" s="25" t="s">
        <v>155</v>
      </c>
      <c r="D43" s="25" t="s">
        <v>83</v>
      </c>
      <c r="E43" s="25" t="s">
        <v>1</v>
      </c>
      <c r="F43" s="25" t="s">
        <v>215</v>
      </c>
      <c r="G43" s="25" t="s">
        <v>82</v>
      </c>
      <c r="H43" s="58">
        <v>800</v>
      </c>
      <c r="I43" s="58">
        <v>800</v>
      </c>
    </row>
    <row r="44" spans="2:9" ht="126.75" thickBot="1">
      <c r="B44" s="9" t="s">
        <v>31</v>
      </c>
      <c r="C44" s="25" t="s">
        <v>155</v>
      </c>
      <c r="D44" s="25" t="s">
        <v>83</v>
      </c>
      <c r="E44" s="25" t="s">
        <v>1</v>
      </c>
      <c r="F44" s="25" t="s">
        <v>215</v>
      </c>
      <c r="G44" s="25" t="s">
        <v>174</v>
      </c>
      <c r="H44" s="58">
        <v>36000</v>
      </c>
      <c r="I44" s="58">
        <v>36000</v>
      </c>
    </row>
    <row r="45" spans="2:9" ht="63.75" thickBot="1">
      <c r="B45" s="34" t="s">
        <v>170</v>
      </c>
      <c r="C45" s="195" t="s">
        <v>155</v>
      </c>
      <c r="D45" s="195" t="s">
        <v>5</v>
      </c>
      <c r="E45" s="195" t="s">
        <v>6</v>
      </c>
      <c r="F45" s="195" t="s">
        <v>43</v>
      </c>
      <c r="G45" s="195"/>
      <c r="H45" s="189">
        <f>SUM(H46:H52)</f>
        <v>4519461</v>
      </c>
      <c r="I45" s="189">
        <f>SUM(I46:I52)</f>
        <v>4519461</v>
      </c>
    </row>
    <row r="46" spans="2:9" ht="174" thickBot="1">
      <c r="B46" s="9" t="s">
        <v>319</v>
      </c>
      <c r="C46" s="25" t="s">
        <v>155</v>
      </c>
      <c r="D46" s="25" t="s">
        <v>5</v>
      </c>
      <c r="E46" s="25" t="s">
        <v>0</v>
      </c>
      <c r="F46" s="25" t="s">
        <v>302</v>
      </c>
      <c r="G46" s="25">
        <v>100</v>
      </c>
      <c r="H46" s="58">
        <v>2859567</v>
      </c>
      <c r="I46" s="58">
        <v>2859567</v>
      </c>
    </row>
    <row r="47" spans="2:9" ht="252.75" thickBot="1">
      <c r="B47" s="9" t="s">
        <v>54</v>
      </c>
      <c r="C47" s="25" t="s">
        <v>155</v>
      </c>
      <c r="D47" s="25" t="s">
        <v>5</v>
      </c>
      <c r="E47" s="25" t="s">
        <v>0</v>
      </c>
      <c r="F47" s="25" t="s">
        <v>244</v>
      </c>
      <c r="G47" s="25" t="s">
        <v>82</v>
      </c>
      <c r="H47" s="58">
        <v>1384894</v>
      </c>
      <c r="I47" s="58">
        <v>1389894</v>
      </c>
    </row>
    <row r="48" spans="2:9" ht="63.75" thickBot="1">
      <c r="B48" s="9" t="s">
        <v>21</v>
      </c>
      <c r="C48" s="25" t="s">
        <v>155</v>
      </c>
      <c r="D48" s="25" t="s">
        <v>5</v>
      </c>
      <c r="E48" s="25" t="s">
        <v>0</v>
      </c>
      <c r="F48" s="25" t="s">
        <v>303</v>
      </c>
      <c r="G48" s="25">
        <v>800</v>
      </c>
      <c r="H48" s="58">
        <v>5000</v>
      </c>
      <c r="I48" s="58">
        <v>5000</v>
      </c>
    </row>
    <row r="49" spans="2:9" ht="142.5" thickBot="1">
      <c r="B49" s="9" t="s">
        <v>250</v>
      </c>
      <c r="C49" s="25" t="s">
        <v>155</v>
      </c>
      <c r="D49" s="25" t="s">
        <v>5</v>
      </c>
      <c r="E49" s="25" t="s">
        <v>0</v>
      </c>
      <c r="F49" s="25" t="s">
        <v>247</v>
      </c>
      <c r="G49" s="25" t="s">
        <v>82</v>
      </c>
      <c r="H49" s="58">
        <v>5000</v>
      </c>
      <c r="I49" s="58">
        <v>5000</v>
      </c>
    </row>
    <row r="50" spans="2:9" ht="79.5" thickBot="1">
      <c r="B50" s="107" t="s">
        <v>251</v>
      </c>
      <c r="C50" s="25" t="s">
        <v>155</v>
      </c>
      <c r="D50" s="25" t="s">
        <v>5</v>
      </c>
      <c r="E50" s="25" t="s">
        <v>0</v>
      </c>
      <c r="F50" s="25" t="s">
        <v>248</v>
      </c>
      <c r="G50" s="25" t="s">
        <v>82</v>
      </c>
      <c r="H50" s="58">
        <v>15000</v>
      </c>
      <c r="I50" s="58">
        <v>10000</v>
      </c>
    </row>
    <row r="51" spans="2:9" ht="142.5" thickBot="1">
      <c r="B51" s="10" t="s">
        <v>252</v>
      </c>
      <c r="C51" s="25" t="s">
        <v>155</v>
      </c>
      <c r="D51" s="25" t="s">
        <v>5</v>
      </c>
      <c r="E51" s="25" t="s">
        <v>0</v>
      </c>
      <c r="F51" s="25" t="s">
        <v>249</v>
      </c>
      <c r="G51" s="25" t="s">
        <v>82</v>
      </c>
      <c r="H51" s="58">
        <v>150000</v>
      </c>
      <c r="I51" s="58">
        <v>150000</v>
      </c>
    </row>
    <row r="52" spans="2:9" ht="142.5" thickBot="1">
      <c r="B52" s="9" t="s">
        <v>55</v>
      </c>
      <c r="C52" s="25" t="s">
        <v>155</v>
      </c>
      <c r="D52" s="25" t="s">
        <v>5</v>
      </c>
      <c r="E52" s="25" t="s">
        <v>0</v>
      </c>
      <c r="F52" s="25" t="s">
        <v>287</v>
      </c>
      <c r="G52" s="25">
        <v>200</v>
      </c>
      <c r="H52" s="58">
        <v>100000</v>
      </c>
      <c r="I52" s="58">
        <v>100000</v>
      </c>
    </row>
    <row r="53" spans="2:9" ht="16.5" thickBot="1">
      <c r="B53" s="34" t="s">
        <v>66</v>
      </c>
      <c r="C53" s="195"/>
      <c r="D53" s="195"/>
      <c r="E53" s="195"/>
      <c r="F53" s="195"/>
      <c r="G53" s="195"/>
      <c r="H53" s="189">
        <f>SUM(H11+H45)</f>
        <v>13261000</v>
      </c>
      <c r="I53" s="189">
        <f>SUM(I11+I45)</f>
        <v>13155700</v>
      </c>
    </row>
  </sheetData>
  <sheetProtection/>
  <mergeCells count="12">
    <mergeCell ref="I17:I18"/>
    <mergeCell ref="G2:I2"/>
    <mergeCell ref="C3:I3"/>
    <mergeCell ref="C4:I4"/>
    <mergeCell ref="G5:I5"/>
    <mergeCell ref="C17:C18"/>
    <mergeCell ref="D17:D18"/>
    <mergeCell ref="E17:E18"/>
    <mergeCell ref="F17:F18"/>
    <mergeCell ref="G17:G18"/>
    <mergeCell ref="H17:H18"/>
    <mergeCell ref="B7:H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3:R51"/>
  <sheetViews>
    <sheetView zoomScalePageLayoutView="0" workbookViewId="0" topLeftCell="A31">
      <selection activeCell="F47" sqref="F47"/>
    </sheetView>
  </sheetViews>
  <sheetFormatPr defaultColWidth="9.00390625" defaultRowHeight="15.75"/>
  <cols>
    <col min="1" max="1" width="3.875" style="0" customWidth="1"/>
    <col min="2" max="2" width="24.75390625" style="0" customWidth="1"/>
    <col min="3" max="3" width="8.25390625" style="0" customWidth="1"/>
    <col min="4" max="4" width="5.50390625" style="0" customWidth="1"/>
    <col min="5" max="5" width="7.375" style="0" customWidth="1"/>
    <col min="6" max="6" width="14.00390625" style="0" customWidth="1"/>
    <col min="8" max="8" width="13.625" style="0" customWidth="1"/>
    <col min="9" max="9" width="13.00390625" style="0" customWidth="1"/>
  </cols>
  <sheetData>
    <row r="3" spans="7:9" ht="15.75">
      <c r="G3" s="377" t="s">
        <v>304</v>
      </c>
      <c r="H3" s="378"/>
      <c r="I3" s="378"/>
    </row>
    <row r="4" spans="3:9" ht="15.75">
      <c r="C4" s="377" t="s">
        <v>269</v>
      </c>
      <c r="D4" s="378"/>
      <c r="E4" s="378"/>
      <c r="F4" s="378"/>
      <c r="G4" s="378"/>
      <c r="H4" s="378"/>
      <c r="I4" s="378"/>
    </row>
    <row r="5" spans="3:9" ht="15.75">
      <c r="C5" s="377" t="s">
        <v>547</v>
      </c>
      <c r="D5" s="378"/>
      <c r="E5" s="378"/>
      <c r="F5" s="378"/>
      <c r="G5" s="378"/>
      <c r="H5" s="378"/>
      <c r="I5" s="378"/>
    </row>
    <row r="6" spans="7:9" ht="15.75">
      <c r="G6" s="366" t="s">
        <v>551</v>
      </c>
      <c r="H6" s="366"/>
      <c r="I6" s="378"/>
    </row>
    <row r="7" ht="18.75">
      <c r="B7" s="28"/>
    </row>
    <row r="8" spans="2:9" ht="33.75" customHeight="1">
      <c r="B8" s="353" t="s">
        <v>552</v>
      </c>
      <c r="C8" s="353"/>
      <c r="D8" s="353"/>
      <c r="E8" s="353"/>
      <c r="F8" s="353"/>
      <c r="G8" s="353"/>
      <c r="H8" s="353"/>
      <c r="I8" s="344"/>
    </row>
    <row r="9" ht="19.5" thickBot="1">
      <c r="B9" s="27"/>
    </row>
    <row r="10" spans="2:9" ht="97.5" customHeight="1" thickBot="1">
      <c r="B10" s="2" t="s">
        <v>59</v>
      </c>
      <c r="C10" s="2" t="s">
        <v>603</v>
      </c>
      <c r="D10" s="2" t="s">
        <v>45</v>
      </c>
      <c r="E10" s="2" t="s">
        <v>46</v>
      </c>
      <c r="F10" s="2" t="s">
        <v>90</v>
      </c>
      <c r="G10" s="3" t="s">
        <v>67</v>
      </c>
      <c r="H10" s="2" t="s">
        <v>47</v>
      </c>
      <c r="I10" s="2" t="s">
        <v>47</v>
      </c>
    </row>
    <row r="11" spans="2:9" ht="16.5" thickBot="1"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7</v>
      </c>
    </row>
    <row r="12" spans="2:9" ht="48" thickBot="1">
      <c r="B12" s="34" t="s">
        <v>123</v>
      </c>
      <c r="C12" s="35">
        <v>908</v>
      </c>
      <c r="D12" s="35"/>
      <c r="E12" s="35"/>
      <c r="F12" s="35"/>
      <c r="G12" s="35"/>
      <c r="H12" s="189">
        <f>SUM(H13:H43)</f>
        <v>9654576.3</v>
      </c>
      <c r="I12" s="189">
        <f>SUM(I13:I43)</f>
        <v>9087840.3</v>
      </c>
    </row>
    <row r="13" spans="2:9" ht="195.75" customHeight="1" thickBot="1">
      <c r="B13" s="190" t="s">
        <v>28</v>
      </c>
      <c r="C13" s="191">
        <v>908</v>
      </c>
      <c r="D13" s="192" t="s">
        <v>0</v>
      </c>
      <c r="E13" s="192" t="s">
        <v>2</v>
      </c>
      <c r="F13" s="192" t="s">
        <v>272</v>
      </c>
      <c r="G13" s="192" t="s">
        <v>171</v>
      </c>
      <c r="H13" s="193">
        <v>759098</v>
      </c>
      <c r="I13" s="193">
        <v>759098</v>
      </c>
    </row>
    <row r="14" spans="2:9" ht="154.5" customHeight="1" thickBot="1">
      <c r="B14" s="9" t="s">
        <v>25</v>
      </c>
      <c r="C14" s="25" t="s">
        <v>155</v>
      </c>
      <c r="D14" s="25" t="s">
        <v>0</v>
      </c>
      <c r="E14" s="25" t="s">
        <v>1</v>
      </c>
      <c r="F14" s="25" t="s">
        <v>212</v>
      </c>
      <c r="G14" s="25">
        <v>100</v>
      </c>
      <c r="H14" s="58">
        <v>3249883</v>
      </c>
      <c r="I14" s="58">
        <v>3249883</v>
      </c>
    </row>
    <row r="15" spans="2:9" ht="96.75" customHeight="1" thickBot="1">
      <c r="B15" s="9" t="s">
        <v>26</v>
      </c>
      <c r="C15" s="25" t="s">
        <v>155</v>
      </c>
      <c r="D15" s="25" t="s">
        <v>0</v>
      </c>
      <c r="E15" s="25" t="s">
        <v>1</v>
      </c>
      <c r="F15" s="25" t="s">
        <v>212</v>
      </c>
      <c r="G15" s="25">
        <v>200</v>
      </c>
      <c r="H15" s="58">
        <v>629955</v>
      </c>
      <c r="I15" s="58">
        <v>629955</v>
      </c>
    </row>
    <row r="16" spans="2:9" ht="70.5" customHeight="1" thickBot="1">
      <c r="B16" s="9" t="s">
        <v>317</v>
      </c>
      <c r="C16" s="25" t="s">
        <v>155</v>
      </c>
      <c r="D16" s="25" t="s">
        <v>0</v>
      </c>
      <c r="E16" s="25" t="s">
        <v>1</v>
      </c>
      <c r="F16" s="25" t="s">
        <v>212</v>
      </c>
      <c r="G16" s="25">
        <v>800</v>
      </c>
      <c r="H16" s="58">
        <v>10000</v>
      </c>
      <c r="I16" s="58">
        <v>10000</v>
      </c>
    </row>
    <row r="17" spans="2:9" ht="185.25" customHeight="1" thickBot="1">
      <c r="B17" s="9" t="s">
        <v>378</v>
      </c>
      <c r="C17" s="25" t="s">
        <v>155</v>
      </c>
      <c r="D17" s="25" t="s">
        <v>0</v>
      </c>
      <c r="E17" s="25" t="s">
        <v>4</v>
      </c>
      <c r="F17" s="25" t="s">
        <v>510</v>
      </c>
      <c r="G17" s="25" t="s">
        <v>82</v>
      </c>
      <c r="H17" s="58">
        <v>746.6</v>
      </c>
      <c r="I17" s="58">
        <v>0</v>
      </c>
    </row>
    <row r="18" spans="2:9" ht="186" customHeight="1" thickBot="1">
      <c r="B18" s="9" t="s">
        <v>149</v>
      </c>
      <c r="C18" s="167" t="s">
        <v>155</v>
      </c>
      <c r="D18" s="167" t="s">
        <v>0</v>
      </c>
      <c r="E18" s="167" t="s">
        <v>172</v>
      </c>
      <c r="F18" s="167" t="s">
        <v>259</v>
      </c>
      <c r="G18" s="167" t="s">
        <v>102</v>
      </c>
      <c r="H18" s="194">
        <v>50000</v>
      </c>
      <c r="I18" s="194">
        <v>50000</v>
      </c>
    </row>
    <row r="19" spans="2:9" ht="102" customHeight="1">
      <c r="B19" s="55" t="s">
        <v>77</v>
      </c>
      <c r="C19" s="373" t="s">
        <v>155</v>
      </c>
      <c r="D19" s="373" t="s">
        <v>0</v>
      </c>
      <c r="E19" s="373">
        <v>13</v>
      </c>
      <c r="F19" s="373" t="s">
        <v>295</v>
      </c>
      <c r="G19" s="373">
        <v>200</v>
      </c>
      <c r="H19" s="375">
        <v>100000</v>
      </c>
      <c r="I19" s="375">
        <v>100000</v>
      </c>
    </row>
    <row r="20" spans="2:9" ht="57" customHeight="1" thickBot="1">
      <c r="B20" s="32" t="s">
        <v>48</v>
      </c>
      <c r="C20" s="374"/>
      <c r="D20" s="374"/>
      <c r="E20" s="374"/>
      <c r="F20" s="374"/>
      <c r="G20" s="374"/>
      <c r="H20" s="376"/>
      <c r="I20" s="376"/>
    </row>
    <row r="21" spans="2:9" ht="135.75" customHeight="1" thickBot="1">
      <c r="B21" s="10" t="s">
        <v>30</v>
      </c>
      <c r="C21" s="25" t="s">
        <v>155</v>
      </c>
      <c r="D21" s="25" t="s">
        <v>0</v>
      </c>
      <c r="E21" s="25">
        <v>13</v>
      </c>
      <c r="F21" s="25" t="s">
        <v>296</v>
      </c>
      <c r="G21" s="25">
        <v>200</v>
      </c>
      <c r="H21" s="58">
        <v>10000</v>
      </c>
      <c r="I21" s="58">
        <v>10000</v>
      </c>
    </row>
    <row r="22" spans="2:9" ht="150" customHeight="1" thickBot="1">
      <c r="B22" s="66" t="s">
        <v>330</v>
      </c>
      <c r="C22" s="192" t="s">
        <v>155</v>
      </c>
      <c r="D22" s="192" t="s">
        <v>0</v>
      </c>
      <c r="E22" s="192">
        <v>13</v>
      </c>
      <c r="F22" s="192" t="s">
        <v>217</v>
      </c>
      <c r="G22" s="192">
        <v>200</v>
      </c>
      <c r="H22" s="193">
        <v>50000</v>
      </c>
      <c r="I22" s="193">
        <v>50000</v>
      </c>
    </row>
    <row r="23" spans="2:9" ht="171" customHeight="1" thickBot="1">
      <c r="B23" s="10" t="s">
        <v>222</v>
      </c>
      <c r="C23" s="25" t="s">
        <v>155</v>
      </c>
      <c r="D23" s="25" t="s">
        <v>0</v>
      </c>
      <c r="E23" s="25" t="s">
        <v>161</v>
      </c>
      <c r="F23" s="25" t="s">
        <v>280</v>
      </c>
      <c r="G23" s="25" t="s">
        <v>82</v>
      </c>
      <c r="H23" s="58">
        <v>80000</v>
      </c>
      <c r="I23" s="58">
        <v>80000</v>
      </c>
    </row>
    <row r="24" spans="2:9" ht="111" customHeight="1" thickBot="1">
      <c r="B24" s="69" t="s">
        <v>331</v>
      </c>
      <c r="C24" s="192" t="s">
        <v>155</v>
      </c>
      <c r="D24" s="192" t="s">
        <v>0</v>
      </c>
      <c r="E24" s="192" t="s">
        <v>161</v>
      </c>
      <c r="F24" s="192" t="s">
        <v>340</v>
      </c>
      <c r="G24" s="192" t="s">
        <v>82</v>
      </c>
      <c r="H24" s="193">
        <v>350000</v>
      </c>
      <c r="I24" s="193">
        <v>300000</v>
      </c>
    </row>
    <row r="25" spans="2:9" ht="131.25" customHeight="1" thickBot="1">
      <c r="B25" s="10" t="s">
        <v>163</v>
      </c>
      <c r="C25" s="25" t="s">
        <v>155</v>
      </c>
      <c r="D25" s="25" t="s">
        <v>0</v>
      </c>
      <c r="E25" s="25" t="s">
        <v>161</v>
      </c>
      <c r="F25" s="25" t="s">
        <v>298</v>
      </c>
      <c r="G25" s="25" t="s">
        <v>82</v>
      </c>
      <c r="H25" s="58">
        <v>6000</v>
      </c>
      <c r="I25" s="58">
        <v>6000</v>
      </c>
    </row>
    <row r="26" spans="2:9" ht="112.5" customHeight="1" thickBot="1">
      <c r="B26" s="32" t="s">
        <v>79</v>
      </c>
      <c r="C26" s="25" t="s">
        <v>155</v>
      </c>
      <c r="D26" s="25" t="s">
        <v>0</v>
      </c>
      <c r="E26" s="25">
        <v>13</v>
      </c>
      <c r="F26" s="25" t="s">
        <v>297</v>
      </c>
      <c r="G26" s="25" t="s">
        <v>102</v>
      </c>
      <c r="H26" s="58">
        <v>8000</v>
      </c>
      <c r="I26" s="58">
        <v>8000</v>
      </c>
    </row>
    <row r="27" spans="2:9" ht="126" customHeight="1" thickBot="1">
      <c r="B27" s="66" t="s">
        <v>168</v>
      </c>
      <c r="C27" s="192" t="s">
        <v>155</v>
      </c>
      <c r="D27" s="192" t="s">
        <v>0</v>
      </c>
      <c r="E27" s="192" t="s">
        <v>161</v>
      </c>
      <c r="F27" s="192" t="s">
        <v>324</v>
      </c>
      <c r="G27" s="192" t="s">
        <v>82</v>
      </c>
      <c r="H27" s="193">
        <v>20000</v>
      </c>
      <c r="I27" s="193">
        <v>20000</v>
      </c>
    </row>
    <row r="28" spans="2:9" ht="139.5" customHeight="1" thickBot="1">
      <c r="B28" s="66" t="s">
        <v>50</v>
      </c>
      <c r="C28" s="192" t="s">
        <v>155</v>
      </c>
      <c r="D28" s="192" t="s">
        <v>0</v>
      </c>
      <c r="E28" s="192" t="s">
        <v>161</v>
      </c>
      <c r="F28" s="192" t="s">
        <v>223</v>
      </c>
      <c r="G28" s="192" t="s">
        <v>82</v>
      </c>
      <c r="H28" s="193">
        <v>88000</v>
      </c>
      <c r="I28" s="193">
        <v>62000</v>
      </c>
    </row>
    <row r="29" spans="2:9" ht="135" customHeight="1" thickBot="1">
      <c r="B29" s="32" t="s">
        <v>260</v>
      </c>
      <c r="C29" s="25" t="s">
        <v>155</v>
      </c>
      <c r="D29" s="25" t="s">
        <v>0</v>
      </c>
      <c r="E29" s="25" t="s">
        <v>161</v>
      </c>
      <c r="F29" s="25" t="s">
        <v>512</v>
      </c>
      <c r="G29" s="25" t="s">
        <v>82</v>
      </c>
      <c r="H29" s="58">
        <v>20000</v>
      </c>
      <c r="I29" s="58">
        <v>20000</v>
      </c>
    </row>
    <row r="30" spans="2:9" ht="107.25" customHeight="1" thickBot="1">
      <c r="B30" s="32" t="s">
        <v>261</v>
      </c>
      <c r="C30" s="25" t="s">
        <v>155</v>
      </c>
      <c r="D30" s="25" t="s">
        <v>0</v>
      </c>
      <c r="E30" s="25" t="s">
        <v>161</v>
      </c>
      <c r="F30" s="25" t="s">
        <v>248</v>
      </c>
      <c r="G30" s="25" t="s">
        <v>82</v>
      </c>
      <c r="H30" s="58">
        <v>0</v>
      </c>
      <c r="I30" s="58">
        <v>0</v>
      </c>
    </row>
    <row r="31" spans="2:9" ht="99.75" customHeight="1" thickBot="1">
      <c r="B31" s="32" t="s">
        <v>506</v>
      </c>
      <c r="C31" s="25" t="s">
        <v>155</v>
      </c>
      <c r="D31" s="25" t="s">
        <v>0</v>
      </c>
      <c r="E31" s="25" t="s">
        <v>161</v>
      </c>
      <c r="F31" s="25" t="s">
        <v>300</v>
      </c>
      <c r="G31" s="25" t="s">
        <v>82</v>
      </c>
      <c r="H31" s="58">
        <v>15000</v>
      </c>
      <c r="I31" s="58">
        <v>15000</v>
      </c>
    </row>
    <row r="32" spans="2:9" ht="220.5" customHeight="1" thickBot="1">
      <c r="B32" s="9" t="s">
        <v>80</v>
      </c>
      <c r="C32" s="25" t="s">
        <v>155</v>
      </c>
      <c r="D32" s="25" t="s">
        <v>2</v>
      </c>
      <c r="E32" s="25" t="s">
        <v>3</v>
      </c>
      <c r="F32" s="25" t="s">
        <v>157</v>
      </c>
      <c r="G32" s="25">
        <v>100</v>
      </c>
      <c r="H32" s="58">
        <v>197644</v>
      </c>
      <c r="I32" s="58">
        <v>0</v>
      </c>
    </row>
    <row r="33" spans="2:9" ht="146.25" customHeight="1" thickBot="1">
      <c r="B33" s="32" t="s">
        <v>81</v>
      </c>
      <c r="C33" s="25" t="s">
        <v>155</v>
      </c>
      <c r="D33" s="25" t="s">
        <v>2</v>
      </c>
      <c r="E33" s="25" t="s">
        <v>3</v>
      </c>
      <c r="F33" s="25" t="s">
        <v>342</v>
      </c>
      <c r="G33" s="25">
        <v>200</v>
      </c>
      <c r="H33" s="58">
        <v>2906</v>
      </c>
      <c r="I33" s="58">
        <v>0</v>
      </c>
    </row>
    <row r="34" spans="2:9" ht="105.75" customHeight="1" thickBot="1">
      <c r="B34" s="32" t="s">
        <v>84</v>
      </c>
      <c r="C34" s="25" t="s">
        <v>155</v>
      </c>
      <c r="D34" s="25" t="s">
        <v>3</v>
      </c>
      <c r="E34" s="25" t="s">
        <v>83</v>
      </c>
      <c r="F34" s="25" t="s">
        <v>276</v>
      </c>
      <c r="G34" s="25">
        <v>200</v>
      </c>
      <c r="H34" s="58">
        <v>300000</v>
      </c>
      <c r="I34" s="58">
        <v>100000</v>
      </c>
    </row>
    <row r="35" spans="2:9" ht="116.25" customHeight="1" thickBot="1">
      <c r="B35" s="9" t="s">
        <v>85</v>
      </c>
      <c r="C35" s="25" t="s">
        <v>155</v>
      </c>
      <c r="D35" s="25" t="s">
        <v>3</v>
      </c>
      <c r="E35" s="25">
        <v>10</v>
      </c>
      <c r="F35" s="25" t="s">
        <v>178</v>
      </c>
      <c r="G35" s="25" t="s">
        <v>517</v>
      </c>
      <c r="H35" s="26">
        <v>0</v>
      </c>
      <c r="I35" s="26">
        <v>0</v>
      </c>
    </row>
    <row r="36" spans="2:9" ht="174.75" customHeight="1" thickBot="1">
      <c r="B36" s="9" t="s">
        <v>167</v>
      </c>
      <c r="C36" s="25" t="s">
        <v>155</v>
      </c>
      <c r="D36" s="25" t="s">
        <v>3</v>
      </c>
      <c r="E36" s="25">
        <v>10</v>
      </c>
      <c r="F36" s="25" t="s">
        <v>179</v>
      </c>
      <c r="G36" s="25">
        <v>600</v>
      </c>
      <c r="H36" s="58">
        <v>70300</v>
      </c>
      <c r="I36" s="58">
        <v>70300</v>
      </c>
    </row>
    <row r="37" spans="2:9" ht="106.5" customHeight="1" thickBot="1">
      <c r="B37" s="9" t="s">
        <v>51</v>
      </c>
      <c r="C37" s="25" t="s">
        <v>155</v>
      </c>
      <c r="D37" s="25" t="s">
        <v>4</v>
      </c>
      <c r="E37" s="25" t="s">
        <v>3</v>
      </c>
      <c r="F37" s="25" t="s">
        <v>379</v>
      </c>
      <c r="G37" s="25">
        <v>200</v>
      </c>
      <c r="H37" s="58">
        <v>700000</v>
      </c>
      <c r="I37" s="58">
        <v>700000</v>
      </c>
    </row>
    <row r="38" spans="2:9" ht="141.75" customHeight="1" thickBot="1">
      <c r="B38" s="9" t="s">
        <v>318</v>
      </c>
      <c r="C38" s="25" t="s">
        <v>155</v>
      </c>
      <c r="D38" s="25" t="s">
        <v>4</v>
      </c>
      <c r="E38" s="25" t="s">
        <v>3</v>
      </c>
      <c r="F38" s="25" t="s">
        <v>235</v>
      </c>
      <c r="G38" s="25">
        <v>200</v>
      </c>
      <c r="H38" s="58">
        <v>500000</v>
      </c>
      <c r="I38" s="58">
        <v>400000</v>
      </c>
    </row>
    <row r="39" spans="2:9" ht="102.75" customHeight="1" thickBot="1">
      <c r="B39" s="9" t="s">
        <v>277</v>
      </c>
      <c r="C39" s="25" t="s">
        <v>155</v>
      </c>
      <c r="D39" s="25" t="s">
        <v>4</v>
      </c>
      <c r="E39" s="25" t="s">
        <v>3</v>
      </c>
      <c r="F39" s="25" t="s">
        <v>500</v>
      </c>
      <c r="G39" s="25">
        <v>200</v>
      </c>
      <c r="H39" s="58">
        <v>40000</v>
      </c>
      <c r="I39" s="58">
        <v>40000</v>
      </c>
    </row>
    <row r="40" spans="2:9" ht="149.25" customHeight="1" thickBot="1">
      <c r="B40" s="9" t="s">
        <v>169</v>
      </c>
      <c r="C40" s="25" t="s">
        <v>155</v>
      </c>
      <c r="D40" s="25" t="s">
        <v>4</v>
      </c>
      <c r="E40" s="25" t="s">
        <v>3</v>
      </c>
      <c r="F40" s="25" t="s">
        <v>284</v>
      </c>
      <c r="G40" s="25">
        <v>200</v>
      </c>
      <c r="H40" s="58">
        <v>2292563.7</v>
      </c>
      <c r="I40" s="58">
        <v>2303124.3</v>
      </c>
    </row>
    <row r="41" spans="2:9" ht="185.25" customHeight="1" thickBot="1">
      <c r="B41" s="66" t="s">
        <v>252</v>
      </c>
      <c r="C41" s="192" t="s">
        <v>155</v>
      </c>
      <c r="D41" s="192" t="s">
        <v>4</v>
      </c>
      <c r="E41" s="192" t="s">
        <v>3</v>
      </c>
      <c r="F41" s="192" t="s">
        <v>249</v>
      </c>
      <c r="G41" s="192" t="s">
        <v>82</v>
      </c>
      <c r="H41" s="193">
        <v>80000</v>
      </c>
      <c r="I41" s="193">
        <v>80000</v>
      </c>
    </row>
    <row r="42" spans="2:9" ht="150" customHeight="1" thickBot="1">
      <c r="B42" s="9" t="s">
        <v>273</v>
      </c>
      <c r="C42" s="25" t="s">
        <v>155</v>
      </c>
      <c r="D42" s="25" t="s">
        <v>83</v>
      </c>
      <c r="E42" s="25" t="s">
        <v>0</v>
      </c>
      <c r="F42" s="25" t="s">
        <v>215</v>
      </c>
      <c r="G42" s="25" t="s">
        <v>82</v>
      </c>
      <c r="H42" s="58">
        <v>480</v>
      </c>
      <c r="I42" s="58">
        <v>480</v>
      </c>
    </row>
    <row r="43" spans="2:9" ht="166.5" customHeight="1" thickBot="1">
      <c r="B43" s="9" t="s">
        <v>31</v>
      </c>
      <c r="C43" s="25" t="s">
        <v>155</v>
      </c>
      <c r="D43" s="25" t="s">
        <v>83</v>
      </c>
      <c r="E43" s="25" t="s">
        <v>0</v>
      </c>
      <c r="F43" s="25" t="s">
        <v>215</v>
      </c>
      <c r="G43" s="25" t="s">
        <v>174</v>
      </c>
      <c r="H43" s="58">
        <v>24000</v>
      </c>
      <c r="I43" s="58">
        <v>24000</v>
      </c>
    </row>
    <row r="44" spans="2:9" ht="97.5" customHeight="1" thickBot="1">
      <c r="B44" s="34" t="s">
        <v>170</v>
      </c>
      <c r="C44" s="195" t="s">
        <v>155</v>
      </c>
      <c r="D44" s="195" t="s">
        <v>5</v>
      </c>
      <c r="E44" s="195" t="s">
        <v>6</v>
      </c>
      <c r="F44" s="195" t="s">
        <v>509</v>
      </c>
      <c r="G44" s="195"/>
      <c r="H44" s="189">
        <f>SUM(H45:H50)</f>
        <v>3666105.8</v>
      </c>
      <c r="I44" s="189">
        <f>SUM(I45:I50)</f>
        <v>3718577.7</v>
      </c>
    </row>
    <row r="45" spans="2:9" ht="193.5" customHeight="1" thickBot="1">
      <c r="B45" s="9" t="s">
        <v>319</v>
      </c>
      <c r="C45" s="25" t="s">
        <v>155</v>
      </c>
      <c r="D45" s="25" t="s">
        <v>5</v>
      </c>
      <c r="E45" s="25" t="s">
        <v>0</v>
      </c>
      <c r="F45" s="25" t="s">
        <v>302</v>
      </c>
      <c r="G45" s="25">
        <v>100</v>
      </c>
      <c r="H45" s="58">
        <v>1819500.3</v>
      </c>
      <c r="I45" s="58">
        <v>1804500.3</v>
      </c>
    </row>
    <row r="46" spans="2:9" ht="99" customHeight="1" thickBot="1">
      <c r="B46" s="9" t="s">
        <v>327</v>
      </c>
      <c r="C46" s="25" t="s">
        <v>155</v>
      </c>
      <c r="D46" s="25" t="s">
        <v>5</v>
      </c>
      <c r="E46" s="25" t="s">
        <v>0</v>
      </c>
      <c r="F46" s="25" t="s">
        <v>244</v>
      </c>
      <c r="G46" s="25" t="s">
        <v>82</v>
      </c>
      <c r="H46" s="58">
        <v>1688605.5</v>
      </c>
      <c r="I46" s="58">
        <v>1741077.4</v>
      </c>
    </row>
    <row r="47" spans="2:9" ht="63.75" thickBot="1">
      <c r="B47" s="9" t="s">
        <v>21</v>
      </c>
      <c r="C47" s="25" t="s">
        <v>155</v>
      </c>
      <c r="D47" s="25" t="s">
        <v>5</v>
      </c>
      <c r="E47" s="25" t="s">
        <v>0</v>
      </c>
      <c r="F47" s="25" t="s">
        <v>244</v>
      </c>
      <c r="G47" s="25">
        <v>800</v>
      </c>
      <c r="H47" s="58">
        <v>8000</v>
      </c>
      <c r="I47" s="58">
        <v>8000</v>
      </c>
    </row>
    <row r="48" spans="2:9" ht="112.5" customHeight="1" thickBot="1">
      <c r="B48" s="83" t="s">
        <v>251</v>
      </c>
      <c r="C48" s="339" t="s">
        <v>155</v>
      </c>
      <c r="D48" s="339" t="s">
        <v>5</v>
      </c>
      <c r="E48" s="339" t="s">
        <v>0</v>
      </c>
      <c r="F48" s="339" t="s">
        <v>248</v>
      </c>
      <c r="G48" s="339" t="s">
        <v>82</v>
      </c>
      <c r="H48" s="340">
        <v>0</v>
      </c>
      <c r="I48" s="340">
        <v>15000</v>
      </c>
    </row>
    <row r="49" spans="2:9" ht="185.25" customHeight="1" thickBot="1">
      <c r="B49" s="9" t="s">
        <v>252</v>
      </c>
      <c r="C49" s="25" t="s">
        <v>155</v>
      </c>
      <c r="D49" s="25" t="s">
        <v>5</v>
      </c>
      <c r="E49" s="25" t="s">
        <v>0</v>
      </c>
      <c r="F49" s="25" t="s">
        <v>249</v>
      </c>
      <c r="G49" s="25" t="s">
        <v>82</v>
      </c>
      <c r="H49" s="58">
        <v>50000</v>
      </c>
      <c r="I49" s="58">
        <v>50000</v>
      </c>
    </row>
    <row r="50" spans="2:18" ht="154.5" customHeight="1" thickBot="1">
      <c r="B50" s="10" t="s">
        <v>252</v>
      </c>
      <c r="C50" s="25" t="s">
        <v>155</v>
      </c>
      <c r="D50" s="25" t="s">
        <v>5</v>
      </c>
      <c r="E50" s="25" t="s">
        <v>0</v>
      </c>
      <c r="F50" s="25" t="s">
        <v>287</v>
      </c>
      <c r="G50" s="25">
        <v>200</v>
      </c>
      <c r="H50" s="58">
        <v>100000</v>
      </c>
      <c r="I50" s="58">
        <v>100000</v>
      </c>
      <c r="R50" t="s">
        <v>350</v>
      </c>
    </row>
    <row r="51" spans="2:9" ht="16.5" thickBot="1">
      <c r="B51" s="201" t="s">
        <v>66</v>
      </c>
      <c r="C51" s="195"/>
      <c r="D51" s="195"/>
      <c r="E51" s="195"/>
      <c r="F51" s="195"/>
      <c r="G51" s="195"/>
      <c r="H51" s="189">
        <f>SUM(H12+H44)</f>
        <v>13320682.100000001</v>
      </c>
      <c r="I51" s="189">
        <f>SUM(I12+I44)</f>
        <v>12806418</v>
      </c>
    </row>
  </sheetData>
  <sheetProtection/>
  <mergeCells count="12">
    <mergeCell ref="G3:I3"/>
    <mergeCell ref="C4:I4"/>
    <mergeCell ref="C5:I5"/>
    <mergeCell ref="G6:I6"/>
    <mergeCell ref="C19:C20"/>
    <mergeCell ref="D19:D20"/>
    <mergeCell ref="E19:E20"/>
    <mergeCell ref="B8:I8"/>
    <mergeCell ref="F19:F20"/>
    <mergeCell ref="G19:G20"/>
    <mergeCell ref="H19:H20"/>
    <mergeCell ref="I19:I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">
      <selection activeCell="E14" sqref="E14"/>
    </sheetView>
  </sheetViews>
  <sheetFormatPr defaultColWidth="9.00390625" defaultRowHeight="15.75"/>
  <cols>
    <col min="1" max="1" width="1.25" style="0" customWidth="1"/>
    <col min="2" max="3" width="9.00390625" style="0" hidden="1" customWidth="1"/>
    <col min="4" max="4" width="9.875" style="0" customWidth="1"/>
    <col min="5" max="5" width="26.875" style="0" customWidth="1"/>
    <col min="6" max="6" width="14.75390625" style="0" customWidth="1"/>
    <col min="7" max="7" width="14.50390625" style="0" customWidth="1"/>
    <col min="8" max="8" width="14.25390625" style="0" customWidth="1"/>
  </cols>
  <sheetData>
    <row r="1" spans="4:8" ht="18.75">
      <c r="D1" s="99"/>
      <c r="G1" s="355" t="s">
        <v>309</v>
      </c>
      <c r="H1" s="355"/>
    </row>
    <row r="2" spans="4:8" ht="51" customHeight="1">
      <c r="D2" s="99"/>
      <c r="F2" s="355" t="s">
        <v>569</v>
      </c>
      <c r="G2" s="344"/>
      <c r="H2" s="344"/>
    </row>
    <row r="3" spans="4:8" ht="18.75">
      <c r="D3" s="99"/>
      <c r="G3" s="355"/>
      <c r="H3" s="355"/>
    </row>
    <row r="4" spans="4:8" ht="17.25" customHeight="1">
      <c r="D4" s="99"/>
      <c r="G4" s="379"/>
      <c r="H4" s="379"/>
    </row>
    <row r="5" ht="18.75" hidden="1">
      <c r="D5" s="99"/>
    </row>
    <row r="6" spans="4:8" ht="15.75" hidden="1">
      <c r="D6" s="100"/>
      <c r="G6" s="380"/>
      <c r="H6" s="380"/>
    </row>
    <row r="7" spans="3:8" ht="18.75" hidden="1">
      <c r="C7" s="381"/>
      <c r="D7" s="344"/>
      <c r="E7" s="344"/>
      <c r="F7" s="344"/>
      <c r="G7" s="344"/>
      <c r="H7" s="344"/>
    </row>
    <row r="8" spans="1:8" ht="82.5" customHeight="1">
      <c r="A8" s="389" t="s">
        <v>553</v>
      </c>
      <c r="B8" s="390"/>
      <c r="C8" s="390"/>
      <c r="D8" s="390"/>
      <c r="E8" s="390"/>
      <c r="F8" s="390"/>
      <c r="G8" s="390"/>
      <c r="H8" s="390"/>
    </row>
    <row r="9" ht="19.5" thickBot="1">
      <c r="D9" s="99"/>
    </row>
    <row r="10" spans="4:8" ht="36.75" customHeight="1" thickBot="1">
      <c r="D10" s="382" t="s">
        <v>320</v>
      </c>
      <c r="E10" s="382" t="s">
        <v>59</v>
      </c>
      <c r="F10" s="384" t="s">
        <v>190</v>
      </c>
      <c r="G10" s="385"/>
      <c r="H10" s="386"/>
    </row>
    <row r="11" spans="4:8" ht="19.5" thickBot="1">
      <c r="D11" s="383"/>
      <c r="E11" s="383"/>
      <c r="F11" s="101" t="s">
        <v>329</v>
      </c>
      <c r="G11" s="101" t="s">
        <v>385</v>
      </c>
      <c r="H11" s="101" t="s">
        <v>533</v>
      </c>
    </row>
    <row r="12" spans="1:8" ht="75" customHeight="1" thickBot="1">
      <c r="A12" s="45"/>
      <c r="B12" s="45"/>
      <c r="C12" s="45"/>
      <c r="D12" s="205" t="s">
        <v>365</v>
      </c>
      <c r="E12" s="102" t="s">
        <v>191</v>
      </c>
      <c r="F12" s="176">
        <f>SUM(F13:F18)</f>
        <v>5702326.55</v>
      </c>
      <c r="G12" s="176">
        <f>SUM(G13:G18)</f>
        <v>5446682.6</v>
      </c>
      <c r="H12" s="176">
        <f>SUM(H13:H18)</f>
        <v>5369936</v>
      </c>
    </row>
    <row r="13" spans="1:8" ht="115.5" customHeight="1" thickBot="1">
      <c r="A13" s="45"/>
      <c r="B13" s="45"/>
      <c r="C13" s="45"/>
      <c r="D13" s="206" t="s">
        <v>363</v>
      </c>
      <c r="E13" s="103" t="s">
        <v>192</v>
      </c>
      <c r="F13" s="177">
        <v>759098</v>
      </c>
      <c r="G13" s="177">
        <v>759098</v>
      </c>
      <c r="H13" s="177">
        <v>759098</v>
      </c>
    </row>
    <row r="14" spans="1:8" ht="150" customHeight="1" thickBot="1">
      <c r="A14" s="45"/>
      <c r="B14" s="45"/>
      <c r="C14" s="45"/>
      <c r="D14" s="206" t="s">
        <v>364</v>
      </c>
      <c r="E14" s="103" t="s">
        <v>193</v>
      </c>
      <c r="F14" s="177">
        <v>3884838</v>
      </c>
      <c r="G14" s="177">
        <v>3889838</v>
      </c>
      <c r="H14" s="177">
        <v>3889838</v>
      </c>
    </row>
    <row r="15" spans="1:8" ht="51" customHeight="1" thickBot="1">
      <c r="A15" s="45"/>
      <c r="B15" s="45"/>
      <c r="C15" s="45"/>
      <c r="D15" s="206" t="s">
        <v>380</v>
      </c>
      <c r="E15" s="103" t="s">
        <v>381</v>
      </c>
      <c r="F15" s="177">
        <v>710</v>
      </c>
      <c r="G15" s="177">
        <v>746.6</v>
      </c>
      <c r="H15" s="177">
        <v>0</v>
      </c>
    </row>
    <row r="16" spans="1:8" ht="51" customHeight="1" thickBot="1">
      <c r="A16" s="45"/>
      <c r="B16" s="45"/>
      <c r="C16" s="45"/>
      <c r="D16" s="206" t="s">
        <v>604</v>
      </c>
      <c r="E16" s="103" t="s">
        <v>605</v>
      </c>
      <c r="F16" s="177">
        <v>340950.55</v>
      </c>
      <c r="G16" s="177">
        <v>0</v>
      </c>
      <c r="H16" s="177">
        <v>0</v>
      </c>
    </row>
    <row r="17" spans="1:8" ht="41.25" customHeight="1" thickBot="1">
      <c r="A17" s="45"/>
      <c r="B17" s="45"/>
      <c r="C17" s="45"/>
      <c r="D17" s="206" t="s">
        <v>362</v>
      </c>
      <c r="E17" s="103" t="s">
        <v>194</v>
      </c>
      <c r="F17" s="177">
        <v>50000</v>
      </c>
      <c r="G17" s="177">
        <v>50000</v>
      </c>
      <c r="H17" s="177">
        <v>50000</v>
      </c>
    </row>
    <row r="18" spans="1:8" ht="75" customHeight="1" thickBot="1">
      <c r="A18" s="45"/>
      <c r="B18" s="45"/>
      <c r="C18" s="45"/>
      <c r="D18" s="206" t="s">
        <v>361</v>
      </c>
      <c r="E18" s="103" t="s">
        <v>195</v>
      </c>
      <c r="F18" s="177">
        <v>666730</v>
      </c>
      <c r="G18" s="177">
        <v>747000</v>
      </c>
      <c r="H18" s="177">
        <v>671000</v>
      </c>
    </row>
    <row r="19" spans="1:8" ht="53.25" customHeight="1" thickBot="1">
      <c r="A19" s="45"/>
      <c r="B19" s="45"/>
      <c r="C19" s="45"/>
      <c r="D19" s="205" t="s">
        <v>360</v>
      </c>
      <c r="E19" s="102" t="s">
        <v>196</v>
      </c>
      <c r="F19" s="176">
        <v>200550</v>
      </c>
      <c r="G19" s="176">
        <v>200550</v>
      </c>
      <c r="H19" s="176">
        <v>0</v>
      </c>
    </row>
    <row r="20" spans="1:8" ht="62.25" customHeight="1" thickBot="1">
      <c r="A20" s="45"/>
      <c r="B20" s="45"/>
      <c r="C20" s="45"/>
      <c r="D20" s="206" t="s">
        <v>359</v>
      </c>
      <c r="E20" s="103" t="s">
        <v>197</v>
      </c>
      <c r="F20" s="177">
        <v>200550</v>
      </c>
      <c r="G20" s="177">
        <v>200550</v>
      </c>
      <c r="H20" s="177">
        <v>0</v>
      </c>
    </row>
    <row r="21" spans="1:8" ht="84.75" customHeight="1" thickBot="1">
      <c r="A21" s="45"/>
      <c r="B21" s="45"/>
      <c r="C21" s="45"/>
      <c r="D21" s="205" t="s">
        <v>352</v>
      </c>
      <c r="E21" s="102" t="s">
        <v>198</v>
      </c>
      <c r="F21" s="176">
        <v>620300</v>
      </c>
      <c r="G21" s="176">
        <v>370300</v>
      </c>
      <c r="H21" s="176">
        <v>170300</v>
      </c>
    </row>
    <row r="22" spans="1:8" ht="38.25" thickBot="1">
      <c r="A22" s="45"/>
      <c r="B22" s="45"/>
      <c r="C22" s="45"/>
      <c r="D22" s="206" t="s">
        <v>351</v>
      </c>
      <c r="E22" s="103" t="s">
        <v>199</v>
      </c>
      <c r="F22" s="177">
        <v>620300</v>
      </c>
      <c r="G22" s="177">
        <v>370300</v>
      </c>
      <c r="H22" s="177">
        <v>170300</v>
      </c>
    </row>
    <row r="23" spans="1:8" ht="21" thickBot="1">
      <c r="A23" s="45"/>
      <c r="B23" s="45"/>
      <c r="C23" s="45"/>
      <c r="D23" s="205" t="s">
        <v>358</v>
      </c>
      <c r="E23" s="207" t="s">
        <v>366</v>
      </c>
      <c r="F23" s="176">
        <v>506061.22</v>
      </c>
      <c r="G23" s="176">
        <v>0</v>
      </c>
      <c r="H23" s="176">
        <v>0</v>
      </c>
    </row>
    <row r="24" spans="1:8" ht="19.5" thickBot="1">
      <c r="A24" s="45"/>
      <c r="B24" s="45"/>
      <c r="C24" s="45"/>
      <c r="D24" s="206" t="s">
        <v>357</v>
      </c>
      <c r="E24" s="208" t="s">
        <v>367</v>
      </c>
      <c r="F24" s="177">
        <v>505061.22</v>
      </c>
      <c r="G24" s="177">
        <v>0</v>
      </c>
      <c r="H24" s="177">
        <v>0</v>
      </c>
    </row>
    <row r="25" spans="1:8" ht="57" thickBot="1">
      <c r="A25" s="45"/>
      <c r="B25" s="45"/>
      <c r="C25" s="45"/>
      <c r="D25" s="205" t="s">
        <v>353</v>
      </c>
      <c r="E25" s="102" t="s">
        <v>200</v>
      </c>
      <c r="F25" s="176">
        <v>4317081.36</v>
      </c>
      <c r="G25" s="176">
        <v>3612563.7</v>
      </c>
      <c r="H25" s="176">
        <v>3523124.3</v>
      </c>
    </row>
    <row r="26" spans="1:8" ht="19.5" thickBot="1">
      <c r="A26" s="45"/>
      <c r="B26" s="45"/>
      <c r="C26" s="45"/>
      <c r="D26" s="206" t="s">
        <v>354</v>
      </c>
      <c r="E26" s="103" t="s">
        <v>306</v>
      </c>
      <c r="F26" s="177">
        <v>4317081.36</v>
      </c>
      <c r="G26" s="177">
        <v>3612563.7</v>
      </c>
      <c r="H26" s="177">
        <v>3523124.3</v>
      </c>
    </row>
    <row r="27" spans="1:8" ht="38.25" thickBot="1">
      <c r="A27" s="45"/>
      <c r="B27" s="45"/>
      <c r="C27" s="45"/>
      <c r="D27" s="205" t="s">
        <v>355</v>
      </c>
      <c r="E27" s="102" t="s">
        <v>201</v>
      </c>
      <c r="F27" s="176">
        <v>4271214</v>
      </c>
      <c r="G27" s="176">
        <v>3666105.8</v>
      </c>
      <c r="H27" s="176">
        <v>3718577.7</v>
      </c>
    </row>
    <row r="28" spans="1:8" ht="19.5" thickBot="1">
      <c r="A28" s="45"/>
      <c r="B28" s="45"/>
      <c r="C28" s="45"/>
      <c r="D28" s="206" t="s">
        <v>356</v>
      </c>
      <c r="E28" s="103" t="s">
        <v>202</v>
      </c>
      <c r="F28" s="177">
        <v>4271214</v>
      </c>
      <c r="G28" s="177">
        <v>3666105.8</v>
      </c>
      <c r="H28" s="177">
        <v>3718777.7</v>
      </c>
    </row>
    <row r="29" spans="1:8" ht="94.5" customHeight="1" thickBot="1">
      <c r="A29" s="45"/>
      <c r="B29" s="45"/>
      <c r="C29" s="45"/>
      <c r="D29" s="205">
        <v>1000</v>
      </c>
      <c r="E29" s="102" t="s">
        <v>203</v>
      </c>
      <c r="F29" s="176">
        <v>24480</v>
      </c>
      <c r="G29" s="176">
        <v>24480</v>
      </c>
      <c r="H29" s="176">
        <v>24480</v>
      </c>
    </row>
    <row r="30" spans="1:8" ht="94.5" customHeight="1" thickBot="1">
      <c r="A30" s="45"/>
      <c r="B30" s="45"/>
      <c r="C30" s="45"/>
      <c r="D30" s="206">
        <v>1001</v>
      </c>
      <c r="E30" s="103" t="s">
        <v>204</v>
      </c>
      <c r="F30" s="177">
        <v>24480</v>
      </c>
      <c r="G30" s="177">
        <v>24480</v>
      </c>
      <c r="H30" s="177">
        <v>24480</v>
      </c>
    </row>
    <row r="31" spans="4:8" ht="19.5" thickBot="1">
      <c r="D31" s="387" t="s">
        <v>205</v>
      </c>
      <c r="E31" s="388"/>
      <c r="F31" s="176">
        <f>SUM(F12+F19+F21+F23+F25+F27+F29)</f>
        <v>15642013.129999999</v>
      </c>
      <c r="G31" s="176">
        <f>SUM(G12+G19+G21+G25+G27+G29+G23)</f>
        <v>13320682.100000001</v>
      </c>
      <c r="H31" s="176">
        <f>SUM(H12+H19+H21+H25+H27+H29)</f>
        <v>12806418</v>
      </c>
    </row>
    <row r="32" ht="15.75">
      <c r="D32" s="100"/>
    </row>
    <row r="34" ht="19.5" customHeight="1"/>
  </sheetData>
  <sheetProtection/>
  <mergeCells count="11">
    <mergeCell ref="D10:D11"/>
    <mergeCell ref="E10:E11"/>
    <mergeCell ref="F10:H10"/>
    <mergeCell ref="D31:E31"/>
    <mergeCell ref="A8:H8"/>
    <mergeCell ref="G1:H1"/>
    <mergeCell ref="G3:H3"/>
    <mergeCell ref="G4:H4"/>
    <mergeCell ref="G6:H6"/>
    <mergeCell ref="C7:H7"/>
    <mergeCell ref="F2:H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E24"/>
  <sheetViews>
    <sheetView zoomScalePageLayoutView="0" workbookViewId="0" topLeftCell="A4">
      <selection activeCell="A11" sqref="A11:E11"/>
    </sheetView>
  </sheetViews>
  <sheetFormatPr defaultColWidth="9.00390625" defaultRowHeight="15.75"/>
  <cols>
    <col min="1" max="1" width="7.00390625" style="0" customWidth="1"/>
    <col min="2" max="2" width="31.75390625" style="0" customWidth="1"/>
    <col min="3" max="3" width="14.75390625" style="0" customWidth="1"/>
    <col min="4" max="4" width="11.00390625" style="0" customWidth="1"/>
    <col min="5" max="5" width="11.125" style="0" customWidth="1"/>
  </cols>
  <sheetData>
    <row r="2" ht="18">
      <c r="B2" s="178"/>
    </row>
    <row r="3" spans="2:5" ht="15.75">
      <c r="B3" s="392" t="s">
        <v>314</v>
      </c>
      <c r="C3" s="393"/>
      <c r="D3" s="393"/>
      <c r="E3" s="393"/>
    </row>
    <row r="4" spans="2:5" ht="15.75">
      <c r="B4" s="392" t="s">
        <v>313</v>
      </c>
      <c r="C4" s="399"/>
      <c r="D4" s="399"/>
      <c r="E4" s="399"/>
    </row>
    <row r="5" spans="1:5" ht="15.75">
      <c r="A5" s="355" t="s">
        <v>554</v>
      </c>
      <c r="B5" s="355"/>
      <c r="C5" s="355"/>
      <c r="D5" s="355"/>
      <c r="E5" s="355"/>
    </row>
    <row r="6" spans="1:5" ht="15.75">
      <c r="A6" s="392" t="s">
        <v>555</v>
      </c>
      <c r="B6" s="393"/>
      <c r="C6" s="393"/>
      <c r="D6" s="393"/>
      <c r="E6" s="393"/>
    </row>
    <row r="7" spans="1:5" ht="15.75">
      <c r="A7" s="392"/>
      <c r="B7" s="393"/>
      <c r="C7" s="393"/>
      <c r="D7" s="393"/>
      <c r="E7" s="393"/>
    </row>
    <row r="8" ht="18.75">
      <c r="B8" s="99"/>
    </row>
    <row r="9" spans="2:3" ht="15.75">
      <c r="B9" s="391" t="s">
        <v>316</v>
      </c>
      <c r="C9" s="344"/>
    </row>
    <row r="10" spans="1:5" ht="49.5" customHeight="1">
      <c r="A10" s="391" t="s">
        <v>561</v>
      </c>
      <c r="B10" s="344"/>
      <c r="C10" s="344"/>
      <c r="D10" s="344"/>
      <c r="E10" s="344"/>
    </row>
    <row r="11" spans="1:5" ht="18.75">
      <c r="A11" s="391"/>
      <c r="B11" s="344"/>
      <c r="C11" s="344"/>
      <c r="D11" s="344"/>
      <c r="E11" s="344"/>
    </row>
    <row r="12" ht="19.5" thickBot="1">
      <c r="B12" s="179" t="s">
        <v>311</v>
      </c>
    </row>
    <row r="13" spans="2:5" ht="19.5" thickBot="1">
      <c r="B13" s="394" t="s">
        <v>60</v>
      </c>
      <c r="C13" s="396" t="s">
        <v>312</v>
      </c>
      <c r="D13" s="397"/>
      <c r="E13" s="398"/>
    </row>
    <row r="14" spans="2:5" ht="19.5" thickBot="1">
      <c r="B14" s="395"/>
      <c r="C14" s="181" t="s">
        <v>329</v>
      </c>
      <c r="D14" s="181" t="s">
        <v>385</v>
      </c>
      <c r="E14" s="181" t="s">
        <v>533</v>
      </c>
    </row>
    <row r="15" spans="2:5" ht="63.75" thickBot="1">
      <c r="B15" s="305" t="s">
        <v>558</v>
      </c>
      <c r="C15" s="182">
        <v>0</v>
      </c>
      <c r="D15" s="182">
        <v>0</v>
      </c>
      <c r="E15" s="182">
        <v>0</v>
      </c>
    </row>
    <row r="16" spans="2:5" ht="19.5" thickBot="1">
      <c r="B16" s="306" t="s">
        <v>57</v>
      </c>
      <c r="C16" s="181">
        <v>0</v>
      </c>
      <c r="D16" s="181">
        <v>0</v>
      </c>
      <c r="E16" s="181">
        <v>0</v>
      </c>
    </row>
    <row r="17" spans="2:5" ht="30.75" customHeight="1" thickBot="1">
      <c r="B17" s="307" t="s">
        <v>556</v>
      </c>
      <c r="C17" s="181">
        <v>0</v>
      </c>
      <c r="D17" s="181">
        <v>0</v>
      </c>
      <c r="E17" s="181">
        <v>0</v>
      </c>
    </row>
    <row r="18" spans="2:5" ht="32.25" thickBot="1">
      <c r="B18" s="305" t="s">
        <v>557</v>
      </c>
      <c r="C18" s="181">
        <v>0</v>
      </c>
      <c r="D18" s="181">
        <v>0</v>
      </c>
      <c r="E18" s="181">
        <v>0</v>
      </c>
    </row>
    <row r="19" spans="2:5" ht="19.5" customHeight="1" thickBot="1">
      <c r="B19" s="306" t="s">
        <v>556</v>
      </c>
      <c r="C19" s="181">
        <v>0</v>
      </c>
      <c r="D19" s="181">
        <v>0</v>
      </c>
      <c r="E19" s="181">
        <v>0</v>
      </c>
    </row>
    <row r="20" spans="2:5" ht="32.25" thickBot="1">
      <c r="B20" s="308" t="s">
        <v>56</v>
      </c>
      <c r="C20" s="181">
        <v>0</v>
      </c>
      <c r="D20" s="181">
        <v>0</v>
      </c>
      <c r="E20" s="181">
        <v>0</v>
      </c>
    </row>
    <row r="21" spans="2:5" ht="19.5" thickBot="1">
      <c r="B21" s="306" t="s">
        <v>57</v>
      </c>
      <c r="C21" s="182">
        <v>0</v>
      </c>
      <c r="D21" s="182">
        <v>0</v>
      </c>
      <c r="E21" s="182">
        <v>0</v>
      </c>
    </row>
    <row r="22" spans="2:5" ht="19.5" thickBot="1">
      <c r="B22" s="306" t="s">
        <v>556</v>
      </c>
      <c r="C22" s="181">
        <v>0</v>
      </c>
      <c r="D22" s="181">
        <v>0</v>
      </c>
      <c r="E22" s="181">
        <v>0</v>
      </c>
    </row>
    <row r="23" spans="2:5" ht="48" thickBot="1">
      <c r="B23" s="305" t="s">
        <v>559</v>
      </c>
      <c r="C23" s="181">
        <v>0</v>
      </c>
      <c r="D23" s="181">
        <v>0</v>
      </c>
      <c r="E23" s="181">
        <v>0</v>
      </c>
    </row>
    <row r="24" spans="2:5" ht="51.75" customHeight="1" thickBot="1">
      <c r="B24" s="306" t="s">
        <v>560</v>
      </c>
      <c r="C24" s="181">
        <v>0</v>
      </c>
      <c r="D24" s="181">
        <v>0</v>
      </c>
      <c r="E24" s="181">
        <v>0</v>
      </c>
    </row>
  </sheetData>
  <sheetProtection/>
  <mergeCells count="10">
    <mergeCell ref="A11:E11"/>
    <mergeCell ref="B3:E3"/>
    <mergeCell ref="B13:B14"/>
    <mergeCell ref="C13:E13"/>
    <mergeCell ref="B4:E4"/>
    <mergeCell ref="A5:E5"/>
    <mergeCell ref="A6:E6"/>
    <mergeCell ref="A7:E7"/>
    <mergeCell ref="B9:C9"/>
    <mergeCell ref="A10: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H23"/>
  <sheetViews>
    <sheetView zoomScalePageLayoutView="0" workbookViewId="0" topLeftCell="A13">
      <selection activeCell="E3" sqref="E3:F6"/>
    </sheetView>
  </sheetViews>
  <sheetFormatPr defaultColWidth="9.00390625" defaultRowHeight="15.75"/>
  <cols>
    <col min="1" max="1" width="11.875" style="0" customWidth="1"/>
    <col min="2" max="2" width="25.75390625" style="0" customWidth="1"/>
    <col min="3" max="3" width="20.50390625" style="0" customWidth="1"/>
    <col min="4" max="4" width="21.625" style="0" customWidth="1"/>
    <col min="5" max="5" width="20.75390625" style="0" customWidth="1"/>
    <col min="6" max="6" width="23.875" style="0" customWidth="1"/>
    <col min="7" max="7" width="0.12890625" style="184" customWidth="1"/>
    <col min="8" max="8" width="0.37109375" style="184" customWidth="1"/>
    <col min="9" max="16384" width="9.00390625" style="184" customWidth="1"/>
  </cols>
  <sheetData>
    <row r="2" ht="18.75">
      <c r="F2" s="109"/>
    </row>
    <row r="3" spans="2:6" ht="18.75" customHeight="1">
      <c r="B3" s="99"/>
      <c r="E3" s="379" t="s">
        <v>570</v>
      </c>
      <c r="F3" s="379"/>
    </row>
    <row r="4" spans="2:6" ht="33" customHeight="1">
      <c r="B4" s="99"/>
      <c r="E4" s="379"/>
      <c r="F4" s="379"/>
    </row>
    <row r="5" spans="2:6" ht="18.75">
      <c r="B5" s="99"/>
      <c r="E5" s="379"/>
      <c r="F5" s="379"/>
    </row>
    <row r="6" spans="2:6" ht="18.75">
      <c r="B6" s="99"/>
      <c r="E6" s="379"/>
      <c r="F6" s="379"/>
    </row>
    <row r="7" ht="18.75">
      <c r="B7" s="183"/>
    </row>
    <row r="8" spans="2:6" ht="18.75">
      <c r="B8" s="391" t="s">
        <v>310</v>
      </c>
      <c r="C8" s="344"/>
      <c r="D8" s="344"/>
      <c r="E8" s="344"/>
      <c r="F8" s="344"/>
    </row>
    <row r="9" spans="2:6" ht="18.75">
      <c r="B9" s="391" t="s">
        <v>502</v>
      </c>
      <c r="C9" s="344"/>
      <c r="D9" s="344"/>
      <c r="E9" s="344"/>
      <c r="F9" s="344"/>
    </row>
    <row r="10" spans="2:6" ht="18.75">
      <c r="B10" s="391" t="s">
        <v>562</v>
      </c>
      <c r="C10" s="344"/>
      <c r="D10" s="344"/>
      <c r="E10" s="344"/>
      <c r="F10" s="344"/>
    </row>
    <row r="11" ht="18.75">
      <c r="B11" s="183"/>
    </row>
    <row r="12" spans="1:8" ht="18.75">
      <c r="A12" s="403" t="s">
        <v>563</v>
      </c>
      <c r="B12" s="403"/>
      <c r="C12" s="403"/>
      <c r="D12" s="403"/>
      <c r="E12" s="403"/>
      <c r="F12" s="403"/>
      <c r="G12" s="403"/>
      <c r="H12" s="403"/>
    </row>
    <row r="13" ht="19.5" thickBot="1">
      <c r="B13" s="184"/>
    </row>
    <row r="14" spans="2:6" ht="57" thickBot="1">
      <c r="B14" s="185" t="s">
        <v>58</v>
      </c>
      <c r="C14" s="186" t="s">
        <v>61</v>
      </c>
      <c r="D14" s="186" t="s">
        <v>62</v>
      </c>
      <c r="E14" s="186" t="s">
        <v>564</v>
      </c>
      <c r="F14" s="186" t="s">
        <v>315</v>
      </c>
    </row>
    <row r="15" spans="2:6" ht="19.5" thickBot="1">
      <c r="B15" s="180">
        <v>1</v>
      </c>
      <c r="C15" s="181">
        <v>2</v>
      </c>
      <c r="D15" s="181">
        <v>3</v>
      </c>
      <c r="E15" s="181">
        <v>4</v>
      </c>
      <c r="F15" s="181">
        <v>7</v>
      </c>
    </row>
    <row r="16" spans="2:6" ht="19.5" thickBot="1">
      <c r="B16" s="180"/>
      <c r="C16" s="181"/>
      <c r="D16" s="181"/>
      <c r="E16" s="181"/>
      <c r="F16" s="181"/>
    </row>
    <row r="17" ht="18.75">
      <c r="B17" s="184"/>
    </row>
    <row r="18" spans="2:6" ht="51" customHeight="1">
      <c r="B18" s="400" t="s">
        <v>565</v>
      </c>
      <c r="C18" s="390"/>
      <c r="D18" s="390"/>
      <c r="E18" s="390"/>
      <c r="F18" s="390"/>
    </row>
    <row r="19" spans="2:6" ht="19.5" thickBot="1">
      <c r="B19" s="390"/>
      <c r="C19" s="390"/>
      <c r="D19" s="390"/>
      <c r="E19" s="390"/>
      <c r="F19" s="390"/>
    </row>
    <row r="20" spans="2:5" ht="93.75" customHeight="1" thickBot="1">
      <c r="B20" s="401" t="s">
        <v>566</v>
      </c>
      <c r="C20" s="396" t="s">
        <v>567</v>
      </c>
      <c r="D20" s="397"/>
      <c r="E20" s="398"/>
    </row>
    <row r="21" spans="2:5" ht="19.5" thickBot="1">
      <c r="B21" s="402"/>
      <c r="C21" s="181" t="s">
        <v>329</v>
      </c>
      <c r="D21" s="181" t="s">
        <v>385</v>
      </c>
      <c r="E21" s="181" t="s">
        <v>533</v>
      </c>
    </row>
    <row r="22" spans="2:5" ht="113.25" customHeight="1" thickBot="1">
      <c r="B22" s="279" t="s">
        <v>568</v>
      </c>
      <c r="C22" s="185">
        <v>0</v>
      </c>
      <c r="D22" s="278">
        <v>0</v>
      </c>
      <c r="E22" s="287">
        <v>0</v>
      </c>
    </row>
    <row r="23" ht="18.75">
      <c r="B23" s="187"/>
    </row>
  </sheetData>
  <sheetProtection/>
  <mergeCells count="8">
    <mergeCell ref="E3:F6"/>
    <mergeCell ref="C20:E20"/>
    <mergeCell ref="B18:F19"/>
    <mergeCell ref="B20:B21"/>
    <mergeCell ref="A12:H12"/>
    <mergeCell ref="B8:F8"/>
    <mergeCell ref="B9:F9"/>
    <mergeCell ref="B10:F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E18"/>
  <sheetViews>
    <sheetView zoomScalePageLayoutView="0" workbookViewId="0" topLeftCell="A1">
      <selection activeCell="Q23" sqref="Q23"/>
    </sheetView>
  </sheetViews>
  <sheetFormatPr defaultColWidth="9.00390625" defaultRowHeight="15.75"/>
  <cols>
    <col min="1" max="1" width="1.4921875" style="0" customWidth="1"/>
    <col min="2" max="2" width="21.00390625" style="0" customWidth="1"/>
    <col min="4" max="4" width="25.875" style="0" customWidth="1"/>
    <col min="5" max="5" width="18.625" style="0" customWidth="1"/>
  </cols>
  <sheetData>
    <row r="2" spans="2:5" ht="15.75">
      <c r="B2" s="405" t="s">
        <v>619</v>
      </c>
      <c r="C2" s="405"/>
      <c r="D2" s="405"/>
      <c r="E2" s="405"/>
    </row>
    <row r="3" spans="2:5" ht="84" customHeight="1">
      <c r="B3" s="390"/>
      <c r="C3" s="390"/>
      <c r="D3" s="390"/>
      <c r="E3" s="390"/>
    </row>
    <row r="4" spans="2:5" ht="15.75">
      <c r="B4" s="333"/>
      <c r="C4" s="333"/>
      <c r="D4" s="333"/>
      <c r="E4" s="333"/>
    </row>
    <row r="5" spans="2:5" ht="15.75">
      <c r="B5" s="404" t="s">
        <v>606</v>
      </c>
      <c r="C5" s="404"/>
      <c r="D5" s="404" t="s">
        <v>607</v>
      </c>
      <c r="E5" s="404"/>
    </row>
    <row r="6" spans="2:5" ht="15.75">
      <c r="B6" s="335" t="s">
        <v>608</v>
      </c>
      <c r="C6" s="336">
        <v>0</v>
      </c>
      <c r="D6" s="335" t="s">
        <v>609</v>
      </c>
      <c r="E6" s="337">
        <v>0</v>
      </c>
    </row>
    <row r="7" spans="2:5" ht="15.75">
      <c r="B7" s="334"/>
      <c r="C7" s="338"/>
      <c r="D7" s="334"/>
      <c r="E7" s="338"/>
    </row>
    <row r="8" spans="2:5" ht="31.5">
      <c r="B8" s="335" t="s">
        <v>610</v>
      </c>
      <c r="C8" s="337">
        <v>0</v>
      </c>
      <c r="D8" s="335" t="s">
        <v>610</v>
      </c>
      <c r="E8" s="337">
        <v>0</v>
      </c>
    </row>
    <row r="9" spans="2:5" ht="15.75">
      <c r="B9" s="334" t="s">
        <v>611</v>
      </c>
      <c r="C9" s="338"/>
      <c r="D9" s="334" t="s">
        <v>611</v>
      </c>
      <c r="E9" s="338"/>
    </row>
    <row r="10" spans="2:5" ht="15.75">
      <c r="B10" s="334" t="s">
        <v>612</v>
      </c>
      <c r="C10" s="337">
        <v>0</v>
      </c>
      <c r="D10" s="334"/>
      <c r="E10" s="338"/>
    </row>
    <row r="11" spans="2:5" ht="31.5">
      <c r="B11" s="334" t="s">
        <v>613</v>
      </c>
      <c r="C11" s="337">
        <v>0</v>
      </c>
      <c r="D11" s="334" t="s">
        <v>613</v>
      </c>
      <c r="E11" s="337">
        <v>0</v>
      </c>
    </row>
    <row r="12" spans="2:5" ht="15.75">
      <c r="B12" s="334"/>
      <c r="C12" s="338"/>
      <c r="D12" s="334"/>
      <c r="E12" s="338"/>
    </row>
    <row r="13" spans="2:5" ht="31.5">
      <c r="B13" s="335" t="s">
        <v>614</v>
      </c>
      <c r="C13" s="337">
        <v>0</v>
      </c>
      <c r="D13" s="335" t="s">
        <v>614</v>
      </c>
      <c r="E13" s="338"/>
    </row>
    <row r="14" spans="2:5" ht="15.75">
      <c r="B14" s="334" t="s">
        <v>611</v>
      </c>
      <c r="C14" s="338"/>
      <c r="D14" s="334" t="s">
        <v>611</v>
      </c>
      <c r="E14" s="338"/>
    </row>
    <row r="15" spans="2:5" ht="15.75">
      <c r="B15" s="334" t="s">
        <v>612</v>
      </c>
      <c r="C15" s="337">
        <v>0</v>
      </c>
      <c r="D15" s="334"/>
      <c r="E15" s="338"/>
    </row>
    <row r="16" spans="2:5" ht="31.5">
      <c r="B16" s="334" t="s">
        <v>615</v>
      </c>
      <c r="C16" s="337">
        <v>0</v>
      </c>
      <c r="D16" s="334" t="s">
        <v>616</v>
      </c>
      <c r="E16" s="337">
        <v>0</v>
      </c>
    </row>
    <row r="17" spans="2:5" ht="15.75">
      <c r="B17" s="334"/>
      <c r="C17" s="338"/>
      <c r="D17" s="334"/>
      <c r="E17" s="338"/>
    </row>
    <row r="18" spans="2:5" ht="15.75">
      <c r="B18" s="335" t="s">
        <v>617</v>
      </c>
      <c r="C18" s="337">
        <v>0</v>
      </c>
      <c r="D18" s="335" t="s">
        <v>618</v>
      </c>
      <c r="E18" s="337">
        <v>0</v>
      </c>
    </row>
  </sheetData>
  <sheetProtection/>
  <mergeCells count="3">
    <mergeCell ref="B5:C5"/>
    <mergeCell ref="D5:E5"/>
    <mergeCell ref="B2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E18"/>
  <sheetViews>
    <sheetView tabSelected="1" zoomScalePageLayoutView="0" workbookViewId="0" topLeftCell="A1">
      <selection activeCell="Q19" sqref="Q19"/>
    </sheetView>
  </sheetViews>
  <sheetFormatPr defaultColWidth="9.00390625" defaultRowHeight="15.75"/>
  <cols>
    <col min="1" max="1" width="3.625" style="0" customWidth="1"/>
    <col min="2" max="2" width="23.625" style="0" customWidth="1"/>
    <col min="3" max="3" width="17.00390625" style="0" customWidth="1"/>
    <col min="4" max="4" width="25.25390625" style="0" customWidth="1"/>
  </cols>
  <sheetData>
    <row r="2" spans="2:5" ht="15.75">
      <c r="B2" s="405" t="s">
        <v>627</v>
      </c>
      <c r="C2" s="405"/>
      <c r="D2" s="405"/>
      <c r="E2" s="405"/>
    </row>
    <row r="3" spans="2:5" ht="77.25" customHeight="1">
      <c r="B3" s="405"/>
      <c r="C3" s="405"/>
      <c r="D3" s="405"/>
      <c r="E3" s="405"/>
    </row>
    <row r="4" spans="2:5" ht="15.75">
      <c r="B4" s="333"/>
      <c r="C4" s="333"/>
      <c r="D4" s="333"/>
      <c r="E4" s="333"/>
    </row>
    <row r="5" spans="2:5" ht="15.75">
      <c r="B5" s="404" t="s">
        <v>620</v>
      </c>
      <c r="C5" s="404"/>
      <c r="D5" s="404" t="s">
        <v>621</v>
      </c>
      <c r="E5" s="404"/>
    </row>
    <row r="6" spans="2:5" ht="15.75">
      <c r="B6" s="335" t="s">
        <v>622</v>
      </c>
      <c r="C6" s="336">
        <v>0</v>
      </c>
      <c r="D6" s="335" t="s">
        <v>622</v>
      </c>
      <c r="E6" s="336">
        <v>0</v>
      </c>
    </row>
    <row r="7" spans="2:5" ht="15.75">
      <c r="B7" s="334"/>
      <c r="C7" s="334"/>
      <c r="D7" s="334"/>
      <c r="E7" s="334"/>
    </row>
    <row r="8" spans="2:5" ht="31.5">
      <c r="B8" s="335" t="s">
        <v>623</v>
      </c>
      <c r="C8" s="336">
        <v>0</v>
      </c>
      <c r="D8" s="335" t="s">
        <v>623</v>
      </c>
      <c r="E8" s="336">
        <v>0</v>
      </c>
    </row>
    <row r="9" spans="2:5" ht="15.75">
      <c r="B9" s="334" t="s">
        <v>611</v>
      </c>
      <c r="C9" s="334"/>
      <c r="D9" s="334" t="s">
        <v>611</v>
      </c>
      <c r="E9" s="334"/>
    </row>
    <row r="10" spans="2:5" ht="15.75">
      <c r="B10" s="334" t="s">
        <v>612</v>
      </c>
      <c r="C10" s="336">
        <v>0</v>
      </c>
      <c r="D10" s="334"/>
      <c r="E10" s="334"/>
    </row>
    <row r="11" spans="2:5" ht="15.75">
      <c r="B11" s="334" t="s">
        <v>613</v>
      </c>
      <c r="C11" s="336">
        <v>0</v>
      </c>
      <c r="D11" s="334" t="s">
        <v>613</v>
      </c>
      <c r="E11" s="336">
        <v>0</v>
      </c>
    </row>
    <row r="12" spans="2:5" ht="15.75">
      <c r="B12" s="334"/>
      <c r="C12" s="334"/>
      <c r="D12" s="334"/>
      <c r="E12" s="334"/>
    </row>
    <row r="13" spans="2:5" ht="31.5">
      <c r="B13" s="335" t="s">
        <v>624</v>
      </c>
      <c r="C13" s="336">
        <v>0</v>
      </c>
      <c r="D13" s="335" t="s">
        <v>624</v>
      </c>
      <c r="E13" s="334"/>
    </row>
    <row r="14" spans="2:5" ht="15.75">
      <c r="B14" s="334" t="s">
        <v>611</v>
      </c>
      <c r="C14" s="334"/>
      <c r="D14" s="334" t="s">
        <v>611</v>
      </c>
      <c r="E14" s="334"/>
    </row>
    <row r="15" spans="2:5" ht="15.75">
      <c r="B15" s="334" t="s">
        <v>612</v>
      </c>
      <c r="C15" s="336">
        <v>0</v>
      </c>
      <c r="D15" s="334"/>
      <c r="E15" s="334"/>
    </row>
    <row r="16" spans="2:5" ht="31.5">
      <c r="B16" s="334" t="s">
        <v>615</v>
      </c>
      <c r="C16" s="336">
        <v>0</v>
      </c>
      <c r="D16" s="334" t="s">
        <v>616</v>
      </c>
      <c r="E16" s="336">
        <v>0</v>
      </c>
    </row>
    <row r="17" spans="2:5" ht="15.75">
      <c r="B17" s="334"/>
      <c r="C17" s="334"/>
      <c r="D17" s="334"/>
      <c r="E17" s="334"/>
    </row>
    <row r="18" spans="2:5" ht="15.75">
      <c r="B18" s="335" t="s">
        <v>625</v>
      </c>
      <c r="C18" s="336">
        <v>0</v>
      </c>
      <c r="D18" s="335" t="s">
        <v>626</v>
      </c>
      <c r="E18" s="336">
        <v>0</v>
      </c>
    </row>
  </sheetData>
  <sheetProtection/>
  <mergeCells count="3">
    <mergeCell ref="B2:E3"/>
    <mergeCell ref="B5:C5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"/>
  <sheetViews>
    <sheetView zoomScale="75" zoomScaleNormal="75" zoomScalePageLayoutView="0" workbookViewId="0" topLeftCell="A70">
      <selection activeCell="B48" sqref="B48"/>
    </sheetView>
  </sheetViews>
  <sheetFormatPr defaultColWidth="9.00390625" defaultRowHeight="15.75"/>
  <cols>
    <col min="1" max="1" width="34.375" style="0" customWidth="1"/>
    <col min="2" max="2" width="60.125" style="0" customWidth="1"/>
    <col min="3" max="3" width="20.375" style="0" customWidth="1"/>
    <col min="4" max="5" width="16.375" style="0" customWidth="1"/>
  </cols>
  <sheetData>
    <row r="1" spans="3:5" ht="15.75" customHeight="1">
      <c r="C1" s="348" t="s">
        <v>524</v>
      </c>
      <c r="D1" s="344"/>
      <c r="E1" s="344"/>
    </row>
    <row r="2" spans="3:5" ht="15.75">
      <c r="C2" s="349"/>
      <c r="D2" s="344"/>
      <c r="E2" s="344"/>
    </row>
    <row r="3" spans="3:5" ht="15.75">
      <c r="C3" s="349"/>
      <c r="D3" s="344"/>
      <c r="E3" s="344"/>
    </row>
    <row r="4" spans="3:5" ht="15.75">
      <c r="C4" s="349"/>
      <c r="D4" s="344"/>
      <c r="E4" s="344"/>
    </row>
    <row r="5" spans="1:3" ht="20.25" customHeight="1">
      <c r="A5" s="345" t="s">
        <v>121</v>
      </c>
      <c r="B5" s="345"/>
      <c r="C5" s="345"/>
    </row>
    <row r="6" spans="1:3" ht="20.25" customHeight="1">
      <c r="A6" s="345"/>
      <c r="B6" s="345"/>
      <c r="C6" s="345"/>
    </row>
    <row r="7" spans="1:3" ht="21" thickBot="1">
      <c r="A7" s="346" t="s">
        <v>525</v>
      </c>
      <c r="B7" s="346"/>
      <c r="C7" s="346"/>
    </row>
    <row r="8" spans="1:5" ht="45.75" customHeight="1" thickBot="1">
      <c r="A8" s="347" t="s">
        <v>89</v>
      </c>
      <c r="B8" s="347" t="s">
        <v>116</v>
      </c>
      <c r="C8" s="2" t="s">
        <v>117</v>
      </c>
      <c r="D8" s="2" t="s">
        <v>117</v>
      </c>
      <c r="E8" s="2" t="s">
        <v>117</v>
      </c>
    </row>
    <row r="9" spans="1:5" ht="16.5" thickBot="1">
      <c r="A9" s="347"/>
      <c r="B9" s="347"/>
      <c r="C9" s="2">
        <v>2020</v>
      </c>
      <c r="D9" s="2">
        <v>2021</v>
      </c>
      <c r="E9" s="2">
        <v>2022</v>
      </c>
    </row>
    <row r="10" spans="1:5" ht="16.5" thickBot="1">
      <c r="A10" s="252"/>
      <c r="B10" s="252" t="s">
        <v>118</v>
      </c>
      <c r="C10" s="252"/>
      <c r="D10" s="252"/>
      <c r="E10" s="252"/>
    </row>
    <row r="11" spans="1:5" ht="43.5" customHeight="1" thickBot="1">
      <c r="A11" s="253" t="s">
        <v>390</v>
      </c>
      <c r="B11" s="254" t="s">
        <v>388</v>
      </c>
      <c r="C11" s="255">
        <f>C12+C20+C24+C35+C39</f>
        <v>3977530</v>
      </c>
      <c r="D11" s="255">
        <f>D12+D20+D24+D35+D39</f>
        <v>4110580</v>
      </c>
      <c r="E11" s="255">
        <f>E12+E20+E24+E35+E39</f>
        <v>4135240</v>
      </c>
    </row>
    <row r="12" spans="1:5" ht="34.5" customHeight="1" thickBot="1">
      <c r="A12" s="217" t="s">
        <v>389</v>
      </c>
      <c r="B12" s="217" t="s">
        <v>119</v>
      </c>
      <c r="C12" s="255">
        <f>C13</f>
        <v>871000</v>
      </c>
      <c r="D12" s="255">
        <f>D13</f>
        <v>876000</v>
      </c>
      <c r="E12" s="255">
        <f>E13</f>
        <v>878000</v>
      </c>
    </row>
    <row r="13" spans="1:5" ht="34.5" customHeight="1" thickBot="1">
      <c r="A13" s="218" t="s">
        <v>392</v>
      </c>
      <c r="B13" s="173" t="s">
        <v>391</v>
      </c>
      <c r="C13" s="216">
        <f>C14+C16+C18</f>
        <v>871000</v>
      </c>
      <c r="D13" s="216">
        <f>D14+D16+D18</f>
        <v>876000</v>
      </c>
      <c r="E13" s="216">
        <f>E14+E16+E18</f>
        <v>878000</v>
      </c>
    </row>
    <row r="14" spans="1:5" ht="101.25" customHeight="1" thickBot="1">
      <c r="A14" s="89" t="s">
        <v>393</v>
      </c>
      <c r="B14" s="72" t="s">
        <v>577</v>
      </c>
      <c r="C14" s="256">
        <v>850000</v>
      </c>
      <c r="D14" s="256">
        <v>855000</v>
      </c>
      <c r="E14" s="256">
        <v>855000</v>
      </c>
    </row>
    <row r="15" spans="1:5" ht="94.5" customHeight="1" thickBot="1">
      <c r="A15" s="33" t="s">
        <v>122</v>
      </c>
      <c r="B15" s="33" t="s">
        <v>580</v>
      </c>
      <c r="C15" s="256">
        <v>850000</v>
      </c>
      <c r="D15" s="256">
        <v>855000</v>
      </c>
      <c r="E15" s="256">
        <v>855000</v>
      </c>
    </row>
    <row r="16" spans="1:5" ht="125.25" customHeight="1" thickBot="1">
      <c r="A16" s="33" t="s">
        <v>394</v>
      </c>
      <c r="B16" s="33" t="s">
        <v>395</v>
      </c>
      <c r="C16" s="62">
        <v>16000</v>
      </c>
      <c r="D16" s="62">
        <v>16000</v>
      </c>
      <c r="E16" s="62">
        <v>17000</v>
      </c>
    </row>
    <row r="17" spans="1:5" ht="131.25" customHeight="1" thickBot="1">
      <c r="A17" s="33" t="s">
        <v>97</v>
      </c>
      <c r="B17" s="33" t="s">
        <v>120</v>
      </c>
      <c r="C17" s="62">
        <v>16000</v>
      </c>
      <c r="D17" s="62">
        <v>16000</v>
      </c>
      <c r="E17" s="62">
        <v>17000</v>
      </c>
    </row>
    <row r="18" spans="1:5" ht="87" customHeight="1" thickBot="1">
      <c r="A18" s="33" t="s">
        <v>396</v>
      </c>
      <c r="B18" s="33" t="s">
        <v>99</v>
      </c>
      <c r="C18" s="62">
        <v>5000</v>
      </c>
      <c r="D18" s="62">
        <v>5000</v>
      </c>
      <c r="E18" s="62">
        <v>6000</v>
      </c>
    </row>
    <row r="19" spans="1:5" ht="58.5" customHeight="1" thickBot="1">
      <c r="A19" s="33" t="s">
        <v>98</v>
      </c>
      <c r="B19" s="33" t="s">
        <v>99</v>
      </c>
      <c r="C19" s="62">
        <v>5000</v>
      </c>
      <c r="D19" s="62">
        <v>5000</v>
      </c>
      <c r="E19" s="62">
        <v>6000</v>
      </c>
    </row>
    <row r="20" spans="1:5" ht="41.25" thickBot="1">
      <c r="A20" s="217" t="s">
        <v>400</v>
      </c>
      <c r="B20" s="217" t="s">
        <v>418</v>
      </c>
      <c r="C20" s="257">
        <f>C23</f>
        <v>24000</v>
      </c>
      <c r="D20" s="257">
        <f>D23</f>
        <v>28000</v>
      </c>
      <c r="E20" s="257">
        <f>E23</f>
        <v>28000</v>
      </c>
    </row>
    <row r="21" spans="1:5" ht="16.5" thickBot="1">
      <c r="A21" s="258" t="s">
        <v>397</v>
      </c>
      <c r="B21" s="222" t="s">
        <v>101</v>
      </c>
      <c r="C21" s="223">
        <v>24000</v>
      </c>
      <c r="D21" s="223">
        <v>28000</v>
      </c>
      <c r="E21" s="223">
        <v>28000</v>
      </c>
    </row>
    <row r="22" spans="1:5" ht="16.5" thickBot="1">
      <c r="A22" s="72" t="s">
        <v>398</v>
      </c>
      <c r="B22" s="72" t="s">
        <v>101</v>
      </c>
      <c r="C22" s="223">
        <v>24000</v>
      </c>
      <c r="D22" s="223">
        <v>28000</v>
      </c>
      <c r="E22" s="223">
        <v>28000</v>
      </c>
    </row>
    <row r="23" spans="1:5" ht="16.5" thickBot="1">
      <c r="A23" s="33" t="s">
        <v>100</v>
      </c>
      <c r="B23" s="33" t="s">
        <v>101</v>
      </c>
      <c r="C23" s="259">
        <v>24000</v>
      </c>
      <c r="D23" s="259">
        <v>28000</v>
      </c>
      <c r="E23" s="259">
        <v>28000</v>
      </c>
    </row>
    <row r="24" spans="1:5" ht="44.25" customHeight="1" thickBot="1">
      <c r="A24" s="217" t="s">
        <v>399</v>
      </c>
      <c r="B24" s="217" t="s">
        <v>417</v>
      </c>
      <c r="C24" s="255">
        <f>C25+C28</f>
        <v>2810000</v>
      </c>
      <c r="D24" s="255">
        <f>D25+D28</f>
        <v>2875000</v>
      </c>
      <c r="E24" s="255">
        <f>E25+E28</f>
        <v>2875000</v>
      </c>
    </row>
    <row r="25" spans="1:5" ht="49.5" customHeight="1" thickBot="1">
      <c r="A25" s="227" t="s">
        <v>402</v>
      </c>
      <c r="B25" s="227" t="s">
        <v>403</v>
      </c>
      <c r="C25" s="260">
        <f>C26</f>
        <v>250000</v>
      </c>
      <c r="D25" s="260">
        <f>D26</f>
        <v>260000</v>
      </c>
      <c r="E25" s="260">
        <f>E26</f>
        <v>260000</v>
      </c>
    </row>
    <row r="26" spans="1:5" ht="63.75" thickBot="1">
      <c r="A26" s="72" t="s">
        <v>401</v>
      </c>
      <c r="B26" s="258" t="s">
        <v>404</v>
      </c>
      <c r="C26" s="256">
        <v>250000</v>
      </c>
      <c r="D26" s="256">
        <v>260000</v>
      </c>
      <c r="E26" s="256">
        <v>260000</v>
      </c>
    </row>
    <row r="27" spans="1:5" ht="48" thickBot="1">
      <c r="A27" s="33" t="s">
        <v>133</v>
      </c>
      <c r="B27" s="10" t="s">
        <v>160</v>
      </c>
      <c r="C27" s="62">
        <v>250000</v>
      </c>
      <c r="D27" s="62">
        <v>260000</v>
      </c>
      <c r="E27" s="62">
        <v>260000</v>
      </c>
    </row>
    <row r="28" spans="1:5" ht="41.25" thickBot="1">
      <c r="A28" s="227" t="s">
        <v>405</v>
      </c>
      <c r="B28" s="261" t="s">
        <v>408</v>
      </c>
      <c r="C28" s="216">
        <f>C29+C32</f>
        <v>2560000</v>
      </c>
      <c r="D28" s="216">
        <f>D29+D32</f>
        <v>2615000</v>
      </c>
      <c r="E28" s="216">
        <f>E29+E32</f>
        <v>2615000</v>
      </c>
    </row>
    <row r="29" spans="1:5" ht="28.5" customHeight="1" thickBot="1">
      <c r="A29" s="283" t="s">
        <v>406</v>
      </c>
      <c r="B29" s="284" t="s">
        <v>407</v>
      </c>
      <c r="C29" s="285">
        <f>C30</f>
        <v>950000</v>
      </c>
      <c r="D29" s="285">
        <f>D30</f>
        <v>1000000</v>
      </c>
      <c r="E29" s="285">
        <f>E30</f>
        <v>1000000</v>
      </c>
    </row>
    <row r="30" spans="1:5" ht="40.5" customHeight="1" thickBot="1">
      <c r="A30" s="33" t="s">
        <v>434</v>
      </c>
      <c r="B30" s="10" t="s">
        <v>136</v>
      </c>
      <c r="C30" s="62">
        <v>950000</v>
      </c>
      <c r="D30" s="62">
        <v>1000000</v>
      </c>
      <c r="E30" s="62">
        <v>1000000</v>
      </c>
    </row>
    <row r="31" spans="1:5" ht="44.25" customHeight="1" thickBot="1">
      <c r="A31" s="33" t="s">
        <v>135</v>
      </c>
      <c r="B31" s="10" t="s">
        <v>136</v>
      </c>
      <c r="C31" s="62">
        <v>950000</v>
      </c>
      <c r="D31" s="62">
        <v>1000000</v>
      </c>
      <c r="E31" s="62">
        <v>1000000</v>
      </c>
    </row>
    <row r="32" spans="1:5" ht="43.5" customHeight="1" thickBot="1">
      <c r="A32" s="228" t="s">
        <v>410</v>
      </c>
      <c r="B32" s="229" t="s">
        <v>409</v>
      </c>
      <c r="C32" s="230">
        <v>1610000</v>
      </c>
      <c r="D32" s="230">
        <v>1615000</v>
      </c>
      <c r="E32" s="230">
        <v>1615000</v>
      </c>
    </row>
    <row r="33" spans="1:5" ht="67.5" customHeight="1" thickBot="1">
      <c r="A33" s="33" t="s">
        <v>435</v>
      </c>
      <c r="B33" s="10" t="s">
        <v>138</v>
      </c>
      <c r="C33" s="62">
        <v>1610000</v>
      </c>
      <c r="D33" s="62">
        <v>1615000</v>
      </c>
      <c r="E33" s="62">
        <v>1615000</v>
      </c>
    </row>
    <row r="34" spans="1:5" ht="63" customHeight="1" thickBot="1">
      <c r="A34" s="33" t="s">
        <v>137</v>
      </c>
      <c r="B34" s="33" t="s">
        <v>138</v>
      </c>
      <c r="C34" s="62">
        <v>1610000</v>
      </c>
      <c r="D34" s="62">
        <v>1615000</v>
      </c>
      <c r="E34" s="62">
        <v>1615000</v>
      </c>
    </row>
    <row r="35" spans="1:5" ht="16.5" thickBot="1">
      <c r="A35" s="262" t="s">
        <v>411</v>
      </c>
      <c r="B35" s="263" t="s">
        <v>412</v>
      </c>
      <c r="C35" s="264">
        <f>C36</f>
        <v>35000</v>
      </c>
      <c r="D35" s="264">
        <f>D36</f>
        <v>35000</v>
      </c>
      <c r="E35" s="264">
        <f>E36</f>
        <v>40000</v>
      </c>
    </row>
    <row r="36" spans="1:5" ht="79.5" thickBot="1">
      <c r="A36" s="265" t="s">
        <v>414</v>
      </c>
      <c r="B36" s="225" t="s">
        <v>413</v>
      </c>
      <c r="C36" s="223">
        <v>35000</v>
      </c>
      <c r="D36" s="223">
        <v>35000</v>
      </c>
      <c r="E36" s="223">
        <v>40000</v>
      </c>
    </row>
    <row r="37" spans="1:5" ht="79.5" thickBot="1">
      <c r="A37" s="265" t="s">
        <v>437</v>
      </c>
      <c r="B37" s="225" t="s">
        <v>42</v>
      </c>
      <c r="C37" s="62">
        <v>35000</v>
      </c>
      <c r="D37" s="62">
        <v>35000</v>
      </c>
      <c r="E37" s="62">
        <v>40000</v>
      </c>
    </row>
    <row r="38" spans="1:5" ht="90.75" customHeight="1" thickBot="1">
      <c r="A38" s="33" t="s">
        <v>436</v>
      </c>
      <c r="B38" s="33" t="s">
        <v>42</v>
      </c>
      <c r="C38" s="62">
        <v>35000</v>
      </c>
      <c r="D38" s="62">
        <v>35000</v>
      </c>
      <c r="E38" s="62">
        <v>40000</v>
      </c>
    </row>
    <row r="39" spans="1:5" ht="90.75" customHeight="1" thickBot="1">
      <c r="A39" s="266" t="s">
        <v>415</v>
      </c>
      <c r="B39" s="266" t="s">
        <v>416</v>
      </c>
      <c r="C39" s="267">
        <f>C40+C45+C43</f>
        <v>237530</v>
      </c>
      <c r="D39" s="267">
        <f>D40+D45</f>
        <v>296580</v>
      </c>
      <c r="E39" s="267">
        <f>E40+E45</f>
        <v>314240</v>
      </c>
    </row>
    <row r="40" spans="1:5" ht="114" customHeight="1" thickBot="1">
      <c r="A40" s="220" t="s">
        <v>419</v>
      </c>
      <c r="B40" s="220" t="s">
        <v>420</v>
      </c>
      <c r="C40" s="216">
        <v>87530</v>
      </c>
      <c r="D40" s="224">
        <v>176580</v>
      </c>
      <c r="E40" s="224">
        <v>194240</v>
      </c>
    </row>
    <row r="41" spans="1:5" ht="86.25" customHeight="1" thickBot="1">
      <c r="A41" s="33" t="s">
        <v>438</v>
      </c>
      <c r="B41" s="33" t="s">
        <v>207</v>
      </c>
      <c r="C41" s="256">
        <v>87530</v>
      </c>
      <c r="D41" s="62">
        <v>176580</v>
      </c>
      <c r="E41" s="62">
        <v>194240</v>
      </c>
    </row>
    <row r="42" spans="1:5" ht="90.75" customHeight="1" thickBot="1">
      <c r="A42" s="33" t="s">
        <v>206</v>
      </c>
      <c r="B42" s="33" t="s">
        <v>207</v>
      </c>
      <c r="C42" s="256">
        <v>87530</v>
      </c>
      <c r="D42" s="62">
        <v>176580</v>
      </c>
      <c r="E42" s="62">
        <v>194240</v>
      </c>
    </row>
    <row r="43" spans="1:5" ht="90.75" customHeight="1" thickBot="1">
      <c r="A43" s="33" t="s">
        <v>504</v>
      </c>
      <c r="B43" s="33" t="s">
        <v>505</v>
      </c>
      <c r="C43" s="256">
        <v>30000</v>
      </c>
      <c r="D43" s="256">
        <v>0</v>
      </c>
      <c r="E43" s="256">
        <v>0</v>
      </c>
    </row>
    <row r="44" spans="1:5" ht="90.75" customHeight="1" thickBot="1">
      <c r="A44" s="33" t="s">
        <v>126</v>
      </c>
      <c r="B44" s="33" t="s">
        <v>505</v>
      </c>
      <c r="C44" s="256">
        <v>30000</v>
      </c>
      <c r="D44" s="256">
        <v>0</v>
      </c>
      <c r="E44" s="256">
        <v>0</v>
      </c>
    </row>
    <row r="45" spans="1:5" ht="108.75" customHeight="1" thickBot="1">
      <c r="A45" s="288" t="s">
        <v>440</v>
      </c>
      <c r="B45" s="289" t="s">
        <v>439</v>
      </c>
      <c r="C45" s="216">
        <v>120000</v>
      </c>
      <c r="D45" s="224">
        <v>120000</v>
      </c>
      <c r="E45" s="224">
        <v>120000</v>
      </c>
    </row>
    <row r="46" spans="1:5" ht="99.75" customHeight="1" thickBot="1">
      <c r="A46" s="269" t="s">
        <v>461</v>
      </c>
      <c r="B46" s="268" t="s">
        <v>463</v>
      </c>
      <c r="C46" s="256">
        <v>120000</v>
      </c>
      <c r="D46" s="256">
        <v>120000</v>
      </c>
      <c r="E46" s="256">
        <v>120000</v>
      </c>
    </row>
    <row r="47" spans="1:5" ht="87" customHeight="1" thickBot="1">
      <c r="A47" s="280" t="s">
        <v>442</v>
      </c>
      <c r="B47" s="281" t="s">
        <v>462</v>
      </c>
      <c r="C47" s="256">
        <v>120000</v>
      </c>
      <c r="D47" s="256">
        <v>120000</v>
      </c>
      <c r="E47" s="256">
        <v>120000</v>
      </c>
    </row>
    <row r="48" spans="1:5" ht="96" customHeight="1" thickBot="1">
      <c r="A48" s="270" t="s">
        <v>387</v>
      </c>
      <c r="B48" s="282" t="s">
        <v>441</v>
      </c>
      <c r="C48" s="62">
        <v>120000</v>
      </c>
      <c r="D48" s="62">
        <v>120000</v>
      </c>
      <c r="E48" s="256">
        <v>120000</v>
      </c>
    </row>
    <row r="49" spans="1:5" ht="42.75" customHeight="1" thickBot="1">
      <c r="A49" s="266" t="s">
        <v>421</v>
      </c>
      <c r="B49" s="266" t="s">
        <v>422</v>
      </c>
      <c r="C49" s="267">
        <f>C50</f>
        <v>114936.49</v>
      </c>
      <c r="D49" s="267">
        <f>D50</f>
        <v>0</v>
      </c>
      <c r="E49" s="267">
        <v>0</v>
      </c>
    </row>
    <row r="50" spans="1:5" ht="58.5" customHeight="1" thickBot="1">
      <c r="A50" s="33" t="s">
        <v>423</v>
      </c>
      <c r="B50" s="33" t="s">
        <v>424</v>
      </c>
      <c r="C50" s="62">
        <v>114936.49</v>
      </c>
      <c r="D50" s="62">
        <v>0</v>
      </c>
      <c r="E50" s="62">
        <v>0</v>
      </c>
    </row>
    <row r="51" spans="1:5" ht="58.5" customHeight="1" thickBot="1">
      <c r="A51" s="33" t="s">
        <v>465</v>
      </c>
      <c r="B51" s="33" t="s">
        <v>464</v>
      </c>
      <c r="C51" s="62">
        <v>114936.49</v>
      </c>
      <c r="D51" s="62">
        <v>0</v>
      </c>
      <c r="E51" s="62">
        <v>0</v>
      </c>
    </row>
    <row r="52" spans="1:5" ht="75.75" customHeight="1" thickBot="1">
      <c r="A52" s="33" t="s">
        <v>443</v>
      </c>
      <c r="B52" s="33" t="s">
        <v>131</v>
      </c>
      <c r="C52" s="62">
        <v>114936.49</v>
      </c>
      <c r="D52" s="62">
        <v>0</v>
      </c>
      <c r="E52" s="62">
        <v>0</v>
      </c>
    </row>
    <row r="53" spans="1:5" ht="65.25" customHeight="1" thickBot="1">
      <c r="A53" s="218" t="s">
        <v>132</v>
      </c>
      <c r="B53" s="80" t="s">
        <v>131</v>
      </c>
      <c r="C53" s="62">
        <v>114936.49</v>
      </c>
      <c r="D53" s="62">
        <v>0</v>
      </c>
      <c r="E53" s="62">
        <v>0</v>
      </c>
    </row>
    <row r="54" spans="1:5" ht="35.25" customHeight="1" thickBot="1">
      <c r="A54" s="271" t="s">
        <v>459</v>
      </c>
      <c r="B54" s="272" t="s">
        <v>460</v>
      </c>
      <c r="C54" s="273">
        <f>C55</f>
        <v>11664483.13</v>
      </c>
      <c r="D54" s="273">
        <f>D55</f>
        <v>9546496.6</v>
      </c>
      <c r="E54" s="273">
        <f>E55+E60+E64+E67+E71+E74</f>
        <v>9345200</v>
      </c>
    </row>
    <row r="55" spans="1:5" ht="61.5" thickBot="1">
      <c r="A55" s="217" t="s">
        <v>127</v>
      </c>
      <c r="B55" s="217" t="s">
        <v>87</v>
      </c>
      <c r="C55" s="277">
        <f>C56+C64+C67+C74</f>
        <v>11664483.13</v>
      </c>
      <c r="D55" s="277">
        <f>D56+D64+D67</f>
        <v>9546496.6</v>
      </c>
      <c r="E55" s="264">
        <f>E56+E64+E67+E74</f>
        <v>9345200</v>
      </c>
    </row>
    <row r="56" spans="1:5" ht="53.25" customHeight="1" thickBot="1">
      <c r="A56" s="258" t="s">
        <v>425</v>
      </c>
      <c r="B56" s="226" t="s">
        <v>426</v>
      </c>
      <c r="C56" s="221">
        <f>C58+C61</f>
        <v>10148340</v>
      </c>
      <c r="D56" s="221">
        <f>D58+D61</f>
        <v>9345200</v>
      </c>
      <c r="E56" s="221">
        <v>9345200</v>
      </c>
    </row>
    <row r="57" spans="1:5" ht="53.25" customHeight="1" thickBot="1">
      <c r="A57" s="258" t="s">
        <v>519</v>
      </c>
      <c r="B57" s="226" t="s">
        <v>520</v>
      </c>
      <c r="C57" s="223">
        <v>9835900</v>
      </c>
      <c r="D57" s="223">
        <v>9345200</v>
      </c>
      <c r="E57" s="223">
        <v>9345200</v>
      </c>
    </row>
    <row r="58" spans="1:5" ht="48" customHeight="1" thickBot="1">
      <c r="A58" s="72" t="s">
        <v>444</v>
      </c>
      <c r="B58" s="274" t="s">
        <v>128</v>
      </c>
      <c r="C58" s="223">
        <v>9835900</v>
      </c>
      <c r="D58" s="223">
        <v>9345200</v>
      </c>
      <c r="E58" s="223">
        <v>9345200</v>
      </c>
    </row>
    <row r="59" spans="1:5" ht="32.25" thickBot="1">
      <c r="A59" s="33" t="s">
        <v>427</v>
      </c>
      <c r="B59" s="33" t="s">
        <v>128</v>
      </c>
      <c r="C59" s="62">
        <v>9835900</v>
      </c>
      <c r="D59" s="62">
        <v>9345200</v>
      </c>
      <c r="E59" s="62">
        <v>9345200</v>
      </c>
    </row>
    <row r="60" spans="1:5" ht="39.75" customHeight="1" thickBot="1">
      <c r="A60" s="220" t="s">
        <v>521</v>
      </c>
      <c r="B60" s="220" t="s">
        <v>431</v>
      </c>
      <c r="C60" s="224">
        <v>312440</v>
      </c>
      <c r="D60" s="224">
        <v>0</v>
      </c>
      <c r="E60" s="224">
        <v>0</v>
      </c>
    </row>
    <row r="61" spans="1:5" ht="32.25" thickBot="1">
      <c r="A61" s="33" t="s">
        <v>518</v>
      </c>
      <c r="B61" s="33" t="s">
        <v>433</v>
      </c>
      <c r="C61" s="62">
        <v>312440</v>
      </c>
      <c r="D61" s="62">
        <v>0</v>
      </c>
      <c r="E61" s="62">
        <v>0</v>
      </c>
    </row>
    <row r="62" spans="1:5" ht="32.25" thickBot="1">
      <c r="A62" s="33" t="s">
        <v>432</v>
      </c>
      <c r="B62" s="33" t="s">
        <v>433</v>
      </c>
      <c r="C62" s="62">
        <v>312400</v>
      </c>
      <c r="D62" s="62">
        <v>0</v>
      </c>
      <c r="E62" s="62">
        <v>0</v>
      </c>
    </row>
    <row r="63" spans="1:5" ht="54" customHeight="1" thickBot="1">
      <c r="A63" s="220" t="s">
        <v>522</v>
      </c>
      <c r="B63" s="220" t="s">
        <v>523</v>
      </c>
      <c r="C63" s="224">
        <v>542522</v>
      </c>
      <c r="D63" s="224">
        <v>0</v>
      </c>
      <c r="E63" s="224">
        <v>0</v>
      </c>
    </row>
    <row r="64" spans="1:5" ht="33" customHeight="1" thickBot="1">
      <c r="A64" s="220" t="s">
        <v>456</v>
      </c>
      <c r="B64" s="220" t="s">
        <v>457</v>
      </c>
      <c r="C64" s="224">
        <v>542522</v>
      </c>
      <c r="D64" s="224">
        <v>0</v>
      </c>
      <c r="E64" s="224">
        <v>0</v>
      </c>
    </row>
    <row r="65" spans="1:5" ht="16.5" thickBot="1">
      <c r="A65" s="33" t="s">
        <v>458</v>
      </c>
      <c r="B65" s="33" t="s">
        <v>130</v>
      </c>
      <c r="C65" s="62">
        <v>542522</v>
      </c>
      <c r="D65" s="62">
        <v>0</v>
      </c>
      <c r="E65" s="62">
        <v>0</v>
      </c>
    </row>
    <row r="66" spans="1:5" ht="37.5" customHeight="1" thickBot="1">
      <c r="A66" s="33" t="s">
        <v>455</v>
      </c>
      <c r="B66" s="33" t="s">
        <v>130</v>
      </c>
      <c r="C66" s="62">
        <v>542522</v>
      </c>
      <c r="D66" s="62">
        <v>0</v>
      </c>
      <c r="E66" s="62">
        <v>0</v>
      </c>
    </row>
    <row r="67" spans="1:5" ht="51" customHeight="1" thickBot="1">
      <c r="A67" s="220" t="s">
        <v>503</v>
      </c>
      <c r="B67" s="220" t="s">
        <v>466</v>
      </c>
      <c r="C67" s="224">
        <f>C68+C71</f>
        <v>201260</v>
      </c>
      <c r="D67" s="224">
        <f>D68+D71</f>
        <v>201296.6</v>
      </c>
      <c r="E67" s="224">
        <v>0</v>
      </c>
    </row>
    <row r="68" spans="1:5" ht="64.5" customHeight="1" thickBot="1">
      <c r="A68" s="220" t="s">
        <v>445</v>
      </c>
      <c r="B68" s="220" t="s">
        <v>446</v>
      </c>
      <c r="C68" s="224">
        <v>200550</v>
      </c>
      <c r="D68" s="224">
        <v>200550</v>
      </c>
      <c r="E68" s="224">
        <v>0</v>
      </c>
    </row>
    <row r="69" spans="1:5" ht="82.5" customHeight="1" thickBot="1">
      <c r="A69" s="72" t="s">
        <v>447</v>
      </c>
      <c r="B69" s="33" t="s">
        <v>129</v>
      </c>
      <c r="C69" s="62">
        <v>200550</v>
      </c>
      <c r="D69" s="62">
        <v>200550</v>
      </c>
      <c r="E69" s="62">
        <v>0</v>
      </c>
    </row>
    <row r="70" spans="1:5" ht="59.25" customHeight="1" thickBot="1">
      <c r="A70" s="33" t="s">
        <v>428</v>
      </c>
      <c r="B70" s="33" t="s">
        <v>129</v>
      </c>
      <c r="C70" s="62">
        <v>200550</v>
      </c>
      <c r="D70" s="62">
        <v>200550</v>
      </c>
      <c r="E70" s="62">
        <v>0</v>
      </c>
    </row>
    <row r="71" spans="1:5" ht="81" customHeight="1" thickBot="1">
      <c r="A71" s="220" t="s">
        <v>448</v>
      </c>
      <c r="B71" s="220" t="s">
        <v>450</v>
      </c>
      <c r="C71" s="224">
        <v>710</v>
      </c>
      <c r="D71" s="224">
        <v>746.6</v>
      </c>
      <c r="E71" s="224">
        <v>0</v>
      </c>
    </row>
    <row r="72" spans="1:5" ht="83.25" customHeight="1" thickBot="1">
      <c r="A72" s="72" t="s">
        <v>449</v>
      </c>
      <c r="B72" s="33" t="s">
        <v>377</v>
      </c>
      <c r="C72" s="62">
        <v>710</v>
      </c>
      <c r="D72" s="62">
        <v>746.6</v>
      </c>
      <c r="E72" s="62">
        <v>0</v>
      </c>
    </row>
    <row r="73" spans="1:5" ht="72" customHeight="1" thickBot="1">
      <c r="A73" s="33" t="s">
        <v>429</v>
      </c>
      <c r="B73" s="33" t="s">
        <v>377</v>
      </c>
      <c r="C73" s="62">
        <v>710</v>
      </c>
      <c r="D73" s="62">
        <v>746.6</v>
      </c>
      <c r="E73" s="62">
        <v>0</v>
      </c>
    </row>
    <row r="74" spans="1:5" ht="48" customHeight="1" thickBot="1">
      <c r="A74" s="220" t="s">
        <v>451</v>
      </c>
      <c r="B74" s="220" t="s">
        <v>452</v>
      </c>
      <c r="C74" s="224">
        <v>772361.13</v>
      </c>
      <c r="D74" s="224">
        <v>0</v>
      </c>
      <c r="E74" s="224">
        <v>0</v>
      </c>
    </row>
    <row r="75" spans="1:5" ht="102" customHeight="1" thickBot="1">
      <c r="A75" s="33" t="s">
        <v>453</v>
      </c>
      <c r="B75" s="33" t="s">
        <v>454</v>
      </c>
      <c r="C75" s="62">
        <v>772361.13</v>
      </c>
      <c r="D75" s="62">
        <v>0</v>
      </c>
      <c r="E75" s="62">
        <v>0</v>
      </c>
    </row>
    <row r="76" spans="1:5" ht="99.75" customHeight="1" thickBot="1">
      <c r="A76" s="33" t="s">
        <v>430</v>
      </c>
      <c r="B76" s="33" t="s">
        <v>328</v>
      </c>
      <c r="C76" s="62">
        <v>772361.13</v>
      </c>
      <c r="D76" s="62">
        <v>0</v>
      </c>
      <c r="E76" s="62">
        <v>0</v>
      </c>
    </row>
    <row r="77" spans="1:5" ht="16.5" thickBot="1">
      <c r="A77" s="275"/>
      <c r="B77" s="276" t="s">
        <v>88</v>
      </c>
      <c r="C77" s="277">
        <f>C11+C54</f>
        <v>15642013.13</v>
      </c>
      <c r="D77" s="277">
        <f>D11+D54</f>
        <v>13657076.6</v>
      </c>
      <c r="E77" s="277">
        <f>E11+E54</f>
        <v>13480440</v>
      </c>
    </row>
  </sheetData>
  <sheetProtection/>
  <mergeCells count="5">
    <mergeCell ref="A5:C6"/>
    <mergeCell ref="A7:C7"/>
    <mergeCell ref="A8:A9"/>
    <mergeCell ref="B8:B9"/>
    <mergeCell ref="C1:E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C35"/>
  <sheetViews>
    <sheetView zoomScalePageLayoutView="0" workbookViewId="0" topLeftCell="A28">
      <selection activeCell="B21" sqref="B21:AQ21"/>
    </sheetView>
  </sheetViews>
  <sheetFormatPr defaultColWidth="9.00390625" defaultRowHeight="15.75"/>
  <cols>
    <col min="1" max="1" width="32.375" style="0" customWidth="1"/>
    <col min="2" max="2" width="64.625" style="0" customWidth="1"/>
    <col min="3" max="3" width="9.00390625" style="0" hidden="1" customWidth="1"/>
    <col min="4" max="4" width="8.00390625" style="0" hidden="1" customWidth="1"/>
    <col min="5" max="10" width="9.00390625" style="0" hidden="1" customWidth="1"/>
    <col min="11" max="11" width="6.875" style="0" hidden="1" customWidth="1"/>
    <col min="12" max="13" width="9.00390625" style="0" hidden="1" customWidth="1"/>
    <col min="14" max="14" width="3.125" style="0" hidden="1" customWidth="1"/>
    <col min="15" max="36" width="9.00390625" style="0" hidden="1" customWidth="1"/>
    <col min="37" max="37" width="0.2421875" style="0" hidden="1" customWidth="1"/>
    <col min="38" max="58" width="9.00390625" style="0" hidden="1" customWidth="1"/>
    <col min="59" max="59" width="8.50390625" style="0" hidden="1" customWidth="1"/>
    <col min="60" max="60" width="9.00390625" style="0" hidden="1" customWidth="1"/>
    <col min="61" max="61" width="3.25390625" style="0" hidden="1" customWidth="1"/>
    <col min="62" max="79" width="9.00390625" style="0" hidden="1" customWidth="1"/>
    <col min="80" max="80" width="2.375" style="0" hidden="1" customWidth="1"/>
    <col min="81" max="97" width="9.00390625" style="0" hidden="1" customWidth="1"/>
    <col min="98" max="98" width="10.125" style="0" hidden="1" customWidth="1"/>
  </cols>
  <sheetData>
    <row r="1" spans="1:2" ht="15.75">
      <c r="A1" s="1"/>
      <c r="B1" s="1" t="s">
        <v>175</v>
      </c>
    </row>
    <row r="2" spans="1:2" ht="15.75">
      <c r="A2" s="1"/>
      <c r="B2" s="1" t="s">
        <v>266</v>
      </c>
    </row>
    <row r="3" spans="1:2" ht="15.75">
      <c r="A3" s="1"/>
      <c r="B3" s="1" t="s">
        <v>527</v>
      </c>
    </row>
    <row r="4" spans="1:2" ht="15.75">
      <c r="A4" s="1"/>
      <c r="B4" s="1"/>
    </row>
    <row r="5" ht="15.75">
      <c r="A5" s="13"/>
    </row>
    <row r="6" spans="1:2" ht="58.5" customHeight="1">
      <c r="A6" s="342" t="s">
        <v>548</v>
      </c>
      <c r="B6" s="342"/>
    </row>
    <row r="7" ht="16.5" thickBot="1">
      <c r="A7" s="14"/>
    </row>
    <row r="8" spans="1:43" ht="57" customHeight="1" thickBot="1">
      <c r="A8" s="18" t="s">
        <v>39</v>
      </c>
      <c r="B8" s="18" t="s">
        <v>96</v>
      </c>
      <c r="C8" s="406"/>
      <c r="D8" s="222"/>
      <c r="E8" s="222"/>
      <c r="F8" s="222"/>
      <c r="G8" s="222"/>
      <c r="H8" s="222"/>
      <c r="I8" s="222"/>
      <c r="J8" s="222"/>
      <c r="K8" s="222"/>
      <c r="L8" s="222"/>
      <c r="M8" s="222"/>
      <c r="N8" s="222"/>
      <c r="O8" s="222"/>
      <c r="P8" s="222"/>
      <c r="Q8" s="222"/>
      <c r="R8" s="222"/>
      <c r="S8" s="222"/>
      <c r="T8" s="222"/>
      <c r="U8" s="222"/>
      <c r="V8" s="222"/>
      <c r="W8" s="222"/>
      <c r="X8" s="222"/>
      <c r="Y8" s="222"/>
      <c r="Z8" s="222"/>
      <c r="AA8" s="222"/>
      <c r="AB8" s="222"/>
      <c r="AC8" s="222"/>
      <c r="AD8" s="222"/>
      <c r="AE8" s="222"/>
      <c r="AF8" s="222"/>
      <c r="AG8" s="222"/>
      <c r="AH8" s="222"/>
      <c r="AI8" s="222"/>
      <c r="AJ8" s="222"/>
      <c r="AK8" s="222"/>
      <c r="AL8" s="222"/>
      <c r="AM8" s="222"/>
      <c r="AN8" s="222"/>
      <c r="AO8" s="222"/>
      <c r="AP8" s="222"/>
      <c r="AQ8" s="222"/>
    </row>
    <row r="9" spans="1:43" ht="16.5" thickBot="1">
      <c r="A9" s="18">
        <v>1</v>
      </c>
      <c r="B9" s="407">
        <v>2</v>
      </c>
      <c r="C9" s="406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</row>
    <row r="10" spans="1:43" ht="32.25" thickBot="1">
      <c r="A10" s="252">
        <v>182</v>
      </c>
      <c r="B10" s="252" t="s">
        <v>40</v>
      </c>
      <c r="C10" s="406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</row>
    <row r="11" spans="1:43" ht="82.5" thickBot="1">
      <c r="A11" s="2" t="s">
        <v>122</v>
      </c>
      <c r="B11" s="10" t="s">
        <v>581</v>
      </c>
      <c r="C11" s="406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</row>
    <row r="12" spans="1:43" ht="111" thickBot="1">
      <c r="A12" s="2" t="s">
        <v>97</v>
      </c>
      <c r="B12" s="10" t="s">
        <v>41</v>
      </c>
      <c r="C12" s="406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Q12" s="222"/>
      <c r="R12" s="222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2"/>
      <c r="AO12" s="222"/>
      <c r="AP12" s="222"/>
      <c r="AQ12" s="222"/>
    </row>
    <row r="13" spans="1:43" ht="48" thickBot="1">
      <c r="A13" s="2" t="s">
        <v>98</v>
      </c>
      <c r="B13" s="10" t="s">
        <v>99</v>
      </c>
      <c r="C13" s="406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2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2"/>
      <c r="AH13" s="222"/>
      <c r="AI13" s="222"/>
      <c r="AJ13" s="222"/>
      <c r="AK13" s="222"/>
      <c r="AL13" s="222"/>
      <c r="AM13" s="222"/>
      <c r="AN13" s="222"/>
      <c r="AO13" s="222"/>
      <c r="AP13" s="222"/>
      <c r="AQ13" s="222"/>
    </row>
    <row r="14" spans="1:43" ht="16.5" thickBot="1">
      <c r="A14" s="2" t="s">
        <v>100</v>
      </c>
      <c r="B14" s="10" t="s">
        <v>101</v>
      </c>
      <c r="C14" s="406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222"/>
      <c r="T14" s="222"/>
      <c r="U14" s="222"/>
      <c r="V14" s="222"/>
      <c r="W14" s="222"/>
      <c r="X14" s="222"/>
      <c r="Y14" s="222"/>
      <c r="Z14" s="222"/>
      <c r="AA14" s="222"/>
      <c r="AB14" s="222"/>
      <c r="AC14" s="222"/>
      <c r="AD14" s="222"/>
      <c r="AE14" s="222"/>
      <c r="AF14" s="222"/>
      <c r="AG14" s="222"/>
      <c r="AH14" s="222"/>
      <c r="AI14" s="222"/>
      <c r="AJ14" s="222"/>
      <c r="AK14" s="222"/>
      <c r="AL14" s="222"/>
      <c r="AM14" s="222"/>
      <c r="AN14" s="222"/>
      <c r="AO14" s="222"/>
      <c r="AP14" s="222"/>
      <c r="AQ14" s="222"/>
    </row>
    <row r="15" spans="1:43" ht="48" thickBot="1">
      <c r="A15" s="2" t="s">
        <v>133</v>
      </c>
      <c r="B15" s="10" t="s">
        <v>134</v>
      </c>
      <c r="C15" s="406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2"/>
      <c r="P15" s="222"/>
      <c r="Q15" s="222"/>
      <c r="R15" s="222"/>
      <c r="S15" s="222"/>
      <c r="T15" s="222"/>
      <c r="U15" s="222"/>
      <c r="V15" s="222"/>
      <c r="W15" s="222"/>
      <c r="X15" s="222"/>
      <c r="Y15" s="222"/>
      <c r="Z15" s="222"/>
      <c r="AA15" s="222"/>
      <c r="AB15" s="222"/>
      <c r="AC15" s="222"/>
      <c r="AD15" s="222"/>
      <c r="AE15" s="222"/>
      <c r="AF15" s="222"/>
      <c r="AG15" s="222"/>
      <c r="AH15" s="222"/>
      <c r="AI15" s="222"/>
      <c r="AJ15" s="222"/>
      <c r="AK15" s="222"/>
      <c r="AL15" s="222"/>
      <c r="AM15" s="222"/>
      <c r="AN15" s="222"/>
      <c r="AO15" s="222"/>
      <c r="AP15" s="222"/>
      <c r="AQ15" s="222"/>
    </row>
    <row r="16" spans="1:43" ht="61.5" customHeight="1" thickBot="1">
      <c r="A16" s="347" t="s">
        <v>135</v>
      </c>
      <c r="B16" s="408" t="s">
        <v>136</v>
      </c>
      <c r="C16" s="409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2"/>
      <c r="P16" s="222"/>
      <c r="Q16" s="222"/>
      <c r="R16" s="222"/>
      <c r="S16" s="222"/>
      <c r="T16" s="222"/>
      <c r="U16" s="222"/>
      <c r="V16" s="222"/>
      <c r="W16" s="222"/>
      <c r="X16" s="222"/>
      <c r="Y16" s="222"/>
      <c r="Z16" s="222"/>
      <c r="AA16" s="222"/>
      <c r="AB16" s="222"/>
      <c r="AC16" s="222"/>
      <c r="AD16" s="222"/>
      <c r="AE16" s="222"/>
      <c r="AF16" s="222"/>
      <c r="AG16" s="222"/>
      <c r="AH16" s="222"/>
      <c r="AI16" s="222"/>
      <c r="AJ16" s="222"/>
      <c r="AK16" s="222"/>
      <c r="AL16" s="222"/>
      <c r="AM16" s="222"/>
      <c r="AN16" s="222"/>
      <c r="AO16" s="222"/>
      <c r="AP16" s="222"/>
      <c r="AQ16" s="222"/>
    </row>
    <row r="17" spans="1:43" ht="0.75" customHeight="1" thickBot="1">
      <c r="A17" s="347"/>
      <c r="B17" s="408"/>
      <c r="C17" s="409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2"/>
      <c r="P17" s="222"/>
      <c r="Q17" s="222"/>
      <c r="R17" s="222"/>
      <c r="S17" s="222"/>
      <c r="T17" s="222"/>
      <c r="U17" s="222"/>
      <c r="V17" s="222"/>
      <c r="W17" s="222"/>
      <c r="X17" s="222"/>
      <c r="Y17" s="222"/>
      <c r="Z17" s="222"/>
      <c r="AA17" s="222"/>
      <c r="AB17" s="222"/>
      <c r="AC17" s="222"/>
      <c r="AD17" s="222"/>
      <c r="AE17" s="222"/>
      <c r="AF17" s="222"/>
      <c r="AG17" s="222"/>
      <c r="AH17" s="222"/>
      <c r="AI17" s="222"/>
      <c r="AJ17" s="222"/>
      <c r="AK17" s="222"/>
      <c r="AL17" s="222"/>
      <c r="AM17" s="222"/>
      <c r="AN17" s="222"/>
      <c r="AO17" s="222"/>
      <c r="AP17" s="222"/>
      <c r="AQ17" s="222"/>
    </row>
    <row r="18" spans="1:43" ht="32.25" thickBot="1">
      <c r="A18" s="2" t="s">
        <v>137</v>
      </c>
      <c r="B18" s="10" t="s">
        <v>138</v>
      </c>
      <c r="C18" s="406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2"/>
      <c r="P18" s="222"/>
      <c r="Q18" s="222"/>
      <c r="R18" s="222"/>
      <c r="S18" s="222"/>
      <c r="T18" s="222"/>
      <c r="U18" s="222"/>
      <c r="V18" s="222"/>
      <c r="W18" s="222"/>
      <c r="X18" s="222"/>
      <c r="Y18" s="222"/>
      <c r="Z18" s="222"/>
      <c r="AA18" s="222"/>
      <c r="AB18" s="222"/>
      <c r="AC18" s="222"/>
      <c r="AD18" s="222"/>
      <c r="AE18" s="222"/>
      <c r="AF18" s="222"/>
      <c r="AG18" s="222"/>
      <c r="AH18" s="222"/>
      <c r="AI18" s="222"/>
      <c r="AJ18" s="222"/>
      <c r="AK18" s="222"/>
      <c r="AL18" s="222"/>
      <c r="AM18" s="222"/>
      <c r="AN18" s="222"/>
      <c r="AO18" s="222"/>
      <c r="AP18" s="222"/>
      <c r="AQ18" s="222"/>
    </row>
    <row r="19" spans="1:43" ht="16.5" thickBot="1">
      <c r="A19" s="252">
        <v>908</v>
      </c>
      <c r="B19" s="410" t="s">
        <v>123</v>
      </c>
      <c r="C19" s="406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2"/>
      <c r="P19" s="222"/>
      <c r="Q19" s="222"/>
      <c r="R19" s="222"/>
      <c r="S19" s="222"/>
      <c r="T19" s="222"/>
      <c r="U19" s="222"/>
      <c r="V19" s="222"/>
      <c r="W19" s="222"/>
      <c r="X19" s="222"/>
      <c r="Y19" s="222"/>
      <c r="Z19" s="222"/>
      <c r="AA19" s="222"/>
      <c r="AB19" s="222"/>
      <c r="AC19" s="222"/>
      <c r="AD19" s="222"/>
      <c r="AE19" s="222"/>
      <c r="AF19" s="222"/>
      <c r="AG19" s="222"/>
      <c r="AH19" s="222"/>
      <c r="AI19" s="222"/>
      <c r="AJ19" s="222"/>
      <c r="AK19" s="222"/>
      <c r="AL19" s="222"/>
      <c r="AM19" s="222"/>
      <c r="AN19" s="222"/>
      <c r="AO19" s="222"/>
      <c r="AP19" s="222"/>
      <c r="AQ19" s="222"/>
    </row>
    <row r="20" spans="1:43" ht="80.25" customHeight="1" thickBot="1">
      <c r="A20" s="2" t="s">
        <v>124</v>
      </c>
      <c r="B20" s="10" t="s">
        <v>42</v>
      </c>
      <c r="C20" s="406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2"/>
      <c r="P20" s="222"/>
      <c r="Q20" s="222"/>
      <c r="R20" s="222"/>
      <c r="S20" s="222"/>
      <c r="T20" s="222"/>
      <c r="U20" s="222"/>
      <c r="V20" s="222"/>
      <c r="W20" s="222"/>
      <c r="X20" s="222"/>
      <c r="Y20" s="222"/>
      <c r="Z20" s="222"/>
      <c r="AA20" s="222"/>
      <c r="AB20" s="222"/>
      <c r="AC20" s="222"/>
      <c r="AD20" s="222"/>
      <c r="AE20" s="222"/>
      <c r="AF20" s="222"/>
      <c r="AG20" s="222"/>
      <c r="AH20" s="222"/>
      <c r="AI20" s="222"/>
      <c r="AJ20" s="222"/>
      <c r="AK20" s="222"/>
      <c r="AL20" s="222"/>
      <c r="AM20" s="222"/>
      <c r="AN20" s="222"/>
      <c r="AO20" s="222"/>
      <c r="AP20" s="222"/>
      <c r="AQ20" s="222"/>
    </row>
    <row r="21" spans="1:99" ht="105.75" customHeight="1" thickBot="1">
      <c r="A21" s="2" t="s">
        <v>206</v>
      </c>
      <c r="B21" s="411" t="s">
        <v>207</v>
      </c>
      <c r="C21" s="411"/>
      <c r="D21" s="411"/>
      <c r="E21" s="411"/>
      <c r="F21" s="411"/>
      <c r="G21" s="411"/>
      <c r="H21" s="411"/>
      <c r="I21" s="411"/>
      <c r="J21" s="411"/>
      <c r="K21" s="411"/>
      <c r="L21" s="411"/>
      <c r="M21" s="411"/>
      <c r="N21" s="411"/>
      <c r="O21" s="411"/>
      <c r="P21" s="411"/>
      <c r="Q21" s="411"/>
      <c r="R21" s="411"/>
      <c r="S21" s="411"/>
      <c r="T21" s="411"/>
      <c r="U21" s="411"/>
      <c r="V21" s="411"/>
      <c r="W21" s="411"/>
      <c r="X21" s="411"/>
      <c r="Y21" s="411"/>
      <c r="Z21" s="411"/>
      <c r="AA21" s="411"/>
      <c r="AB21" s="411"/>
      <c r="AC21" s="411"/>
      <c r="AD21" s="411"/>
      <c r="AE21" s="411"/>
      <c r="AF21" s="411"/>
      <c r="AG21" s="411"/>
      <c r="AH21" s="411"/>
      <c r="AI21" s="411"/>
      <c r="AJ21" s="411"/>
      <c r="AK21" s="411"/>
      <c r="AL21" s="411"/>
      <c r="AM21" s="411"/>
      <c r="AN21" s="411"/>
      <c r="AO21" s="411"/>
      <c r="AP21" s="411"/>
      <c r="AQ21" s="411"/>
      <c r="CU21" s="215"/>
    </row>
    <row r="22" spans="1:43" ht="82.5" customHeight="1" thickBot="1">
      <c r="A22" s="2" t="s">
        <v>126</v>
      </c>
      <c r="B22" s="10" t="s">
        <v>139</v>
      </c>
      <c r="C22" s="406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2"/>
      <c r="S22" s="222"/>
      <c r="T22" s="222"/>
      <c r="U22" s="222"/>
      <c r="V22" s="222"/>
      <c r="W22" s="222"/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</row>
    <row r="23" spans="1:43" ht="104.25" customHeight="1" thickBot="1">
      <c r="A23" s="412" t="s">
        <v>387</v>
      </c>
      <c r="B23" s="413" t="s">
        <v>386</v>
      </c>
      <c r="C23" s="406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2"/>
      <c r="P23" s="222"/>
      <c r="Q23" s="222"/>
      <c r="R23" s="222"/>
      <c r="S23" s="222"/>
      <c r="T23" s="222"/>
      <c r="U23" s="222"/>
      <c r="V23" s="222"/>
      <c r="W23" s="222"/>
      <c r="X23" s="222"/>
      <c r="Y23" s="222"/>
      <c r="Z23" s="222"/>
      <c r="AA23" s="222"/>
      <c r="AB23" s="222"/>
      <c r="AC23" s="222"/>
      <c r="AD23" s="222"/>
      <c r="AE23" s="222"/>
      <c r="AF23" s="222"/>
      <c r="AG23" s="222"/>
      <c r="AH23" s="222"/>
      <c r="AI23" s="222"/>
      <c r="AJ23" s="222"/>
      <c r="AK23" s="222"/>
      <c r="AL23" s="222"/>
      <c r="AM23" s="222"/>
      <c r="AN23" s="222"/>
      <c r="AO23" s="222"/>
      <c r="AP23" s="222"/>
      <c r="AQ23" s="222"/>
    </row>
    <row r="24" spans="1:43" ht="87.75" customHeight="1" thickBot="1">
      <c r="A24" s="2" t="s">
        <v>132</v>
      </c>
      <c r="B24" s="10" t="s">
        <v>131</v>
      </c>
      <c r="C24" s="406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22"/>
      <c r="Z24" s="222"/>
      <c r="AA24" s="222"/>
      <c r="AB24" s="222"/>
      <c r="AC24" s="222"/>
      <c r="AD24" s="222"/>
      <c r="AE24" s="222"/>
      <c r="AF24" s="222"/>
      <c r="AG24" s="222"/>
      <c r="AH24" s="222"/>
      <c r="AI24" s="222"/>
      <c r="AJ24" s="222"/>
      <c r="AK24" s="222"/>
      <c r="AL24" s="222"/>
      <c r="AM24" s="222"/>
      <c r="AN24" s="222"/>
      <c r="AO24" s="222"/>
      <c r="AP24" s="222"/>
      <c r="AQ24" s="222"/>
    </row>
    <row r="25" spans="1:43" ht="34.5" customHeight="1" thickBot="1">
      <c r="A25" s="2" t="s">
        <v>528</v>
      </c>
      <c r="B25" s="10" t="s">
        <v>158</v>
      </c>
      <c r="C25" s="406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22"/>
      <c r="Z25" s="222"/>
      <c r="AA25" s="222"/>
      <c r="AB25" s="222"/>
      <c r="AC25" s="222"/>
      <c r="AD25" s="222"/>
      <c r="AE25" s="222"/>
      <c r="AF25" s="222"/>
      <c r="AG25" s="222"/>
      <c r="AH25" s="222"/>
      <c r="AI25" s="222"/>
      <c r="AJ25" s="222"/>
      <c r="AK25" s="222"/>
      <c r="AL25" s="222"/>
      <c r="AM25" s="222"/>
      <c r="AN25" s="222"/>
      <c r="AO25" s="222"/>
      <c r="AP25" s="222"/>
      <c r="AQ25" s="222"/>
    </row>
    <row r="26" spans="1:107" ht="26.25" customHeight="1" thickBot="1">
      <c r="A26" s="252">
        <v>202</v>
      </c>
      <c r="B26" s="63" t="s">
        <v>86</v>
      </c>
      <c r="C26" s="406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2"/>
      <c r="W26" s="222"/>
      <c r="X26" s="222"/>
      <c r="Y26" s="222"/>
      <c r="Z26" s="222"/>
      <c r="AA26" s="222"/>
      <c r="AB26" s="222"/>
      <c r="AC26" s="222"/>
      <c r="AD26" s="222"/>
      <c r="AE26" s="222"/>
      <c r="AF26" s="222"/>
      <c r="AG26" s="222"/>
      <c r="AH26" s="222"/>
      <c r="AI26" s="222"/>
      <c r="AJ26" s="222"/>
      <c r="AK26" s="222"/>
      <c r="AL26" s="222"/>
      <c r="AM26" s="222"/>
      <c r="AN26" s="222"/>
      <c r="AO26" s="222"/>
      <c r="AP26" s="222"/>
      <c r="AQ26" s="222"/>
      <c r="DC26" t="s">
        <v>501</v>
      </c>
    </row>
    <row r="27" spans="1:43" ht="32.25" thickBot="1">
      <c r="A27" s="2" t="s">
        <v>629</v>
      </c>
      <c r="B27" s="10" t="s">
        <v>128</v>
      </c>
      <c r="C27" s="406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22"/>
      <c r="Z27" s="222"/>
      <c r="AA27" s="222"/>
      <c r="AB27" s="222"/>
      <c r="AC27" s="222"/>
      <c r="AD27" s="222"/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</row>
    <row r="28" spans="1:43" ht="32.25" thickBot="1">
      <c r="A28" s="2" t="s">
        <v>628</v>
      </c>
      <c r="B28" s="10" t="s">
        <v>431</v>
      </c>
      <c r="C28" s="406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22"/>
      <c r="Z28" s="222"/>
      <c r="AA28" s="222"/>
      <c r="AB28" s="222"/>
      <c r="AC28" s="222"/>
      <c r="AD28" s="222"/>
      <c r="AE28" s="222"/>
      <c r="AF28" s="222"/>
      <c r="AG28" s="222"/>
      <c r="AH28" s="222"/>
      <c r="AI28" s="222"/>
      <c r="AJ28" s="222"/>
      <c r="AK28" s="222"/>
      <c r="AL28" s="222"/>
      <c r="AM28" s="222"/>
      <c r="AN28" s="222"/>
      <c r="AO28" s="222"/>
      <c r="AP28" s="222"/>
      <c r="AQ28" s="222"/>
    </row>
    <row r="29" spans="1:43" ht="16.5" thickBot="1">
      <c r="A29" s="2" t="s">
        <v>484</v>
      </c>
      <c r="B29" s="10" t="s">
        <v>130</v>
      </c>
      <c r="C29" s="406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2"/>
      <c r="P29" s="222"/>
      <c r="Q29" s="222"/>
      <c r="R29" s="222"/>
      <c r="S29" s="222"/>
      <c r="T29" s="222"/>
      <c r="U29" s="222"/>
      <c r="V29" s="222"/>
      <c r="W29" s="222"/>
      <c r="X29" s="222"/>
      <c r="Y29" s="222"/>
      <c r="Z29" s="222"/>
      <c r="AA29" s="222"/>
      <c r="AB29" s="222"/>
      <c r="AC29" s="222"/>
      <c r="AD29" s="222"/>
      <c r="AE29" s="222"/>
      <c r="AF29" s="222"/>
      <c r="AG29" s="222"/>
      <c r="AH29" s="222"/>
      <c r="AI29" s="222"/>
      <c r="AJ29" s="222"/>
      <c r="AK29" s="222"/>
      <c r="AL29" s="222"/>
      <c r="AM29" s="222"/>
      <c r="AN29" s="222"/>
      <c r="AO29" s="222"/>
      <c r="AP29" s="222"/>
      <c r="AQ29" s="222"/>
    </row>
    <row r="30" spans="1:43" ht="64.5" customHeight="1" thickBot="1">
      <c r="A30" s="225" t="s">
        <v>630</v>
      </c>
      <c r="B30" s="69" t="s">
        <v>129</v>
      </c>
      <c r="C30" s="406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2"/>
      <c r="P30" s="222"/>
      <c r="Q30" s="222"/>
      <c r="R30" s="222"/>
      <c r="S30" s="222"/>
      <c r="T30" s="222"/>
      <c r="U30" s="222"/>
      <c r="V30" s="222"/>
      <c r="W30" s="222"/>
      <c r="X30" s="222"/>
      <c r="Y30" s="222"/>
      <c r="Z30" s="222"/>
      <c r="AA30" s="222"/>
      <c r="AB30" s="222"/>
      <c r="AC30" s="222"/>
      <c r="AD30" s="222"/>
      <c r="AE30" s="222"/>
      <c r="AF30" s="222"/>
      <c r="AG30" s="222"/>
      <c r="AH30" s="222"/>
      <c r="AI30" s="222"/>
      <c r="AJ30" s="222"/>
      <c r="AK30" s="222"/>
      <c r="AL30" s="222"/>
      <c r="AM30" s="222"/>
      <c r="AN30" s="222"/>
      <c r="AO30" s="222"/>
      <c r="AP30" s="222"/>
      <c r="AQ30" s="222"/>
    </row>
    <row r="31" spans="1:43" ht="79.5" customHeight="1" thickBot="1">
      <c r="A31" s="225" t="s">
        <v>429</v>
      </c>
      <c r="B31" s="69" t="s">
        <v>377</v>
      </c>
      <c r="C31" s="406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2"/>
      <c r="P31" s="222"/>
      <c r="Q31" s="222"/>
      <c r="R31" s="222"/>
      <c r="S31" s="222"/>
      <c r="T31" s="222"/>
      <c r="U31" s="222"/>
      <c r="V31" s="222"/>
      <c r="W31" s="222"/>
      <c r="X31" s="222"/>
      <c r="Y31" s="222"/>
      <c r="Z31" s="222"/>
      <c r="AA31" s="222"/>
      <c r="AB31" s="222"/>
      <c r="AC31" s="222"/>
      <c r="AD31" s="222"/>
      <c r="AE31" s="222"/>
      <c r="AF31" s="222"/>
      <c r="AG31" s="222"/>
      <c r="AH31" s="222"/>
      <c r="AI31" s="222"/>
      <c r="AJ31" s="222"/>
      <c r="AK31" s="222"/>
      <c r="AL31" s="222"/>
      <c r="AM31" s="222"/>
      <c r="AN31" s="222"/>
      <c r="AO31" s="222"/>
      <c r="AP31" s="222"/>
      <c r="AQ31" s="222"/>
    </row>
    <row r="32" spans="1:43" ht="98.25" customHeight="1" thickBot="1">
      <c r="A32" s="225" t="s">
        <v>430</v>
      </c>
      <c r="B32" s="69" t="s">
        <v>328</v>
      </c>
      <c r="C32" s="406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2"/>
      <c r="P32" s="222"/>
      <c r="Q32" s="222"/>
      <c r="R32" s="222"/>
      <c r="S32" s="222"/>
      <c r="T32" s="222"/>
      <c r="U32" s="222"/>
      <c r="V32" s="222"/>
      <c r="W32" s="222"/>
      <c r="X32" s="222"/>
      <c r="Y32" s="222"/>
      <c r="Z32" s="222"/>
      <c r="AA32" s="222"/>
      <c r="AB32" s="222"/>
      <c r="AC32" s="222"/>
      <c r="AD32" s="222"/>
      <c r="AE32" s="222"/>
      <c r="AF32" s="222"/>
      <c r="AG32" s="222"/>
      <c r="AH32" s="222"/>
      <c r="AI32" s="222"/>
      <c r="AJ32" s="222"/>
      <c r="AK32" s="222"/>
      <c r="AL32" s="222"/>
      <c r="AM32" s="222"/>
      <c r="AN32" s="222"/>
      <c r="AO32" s="222"/>
      <c r="AP32" s="222"/>
      <c r="AQ32" s="222"/>
    </row>
    <row r="33" spans="1:43" ht="110.25" customHeight="1" thickBot="1">
      <c r="A33" s="225" t="s">
        <v>140</v>
      </c>
      <c r="B33" s="69" t="s">
        <v>321</v>
      </c>
      <c r="C33" s="406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/>
      <c r="AD33" s="222"/>
      <c r="AE33" s="222"/>
      <c r="AF33" s="222"/>
      <c r="AG33" s="222"/>
      <c r="AH33" s="222"/>
      <c r="AI33" s="222"/>
      <c r="AJ33" s="222"/>
      <c r="AK33" s="222"/>
      <c r="AL33" s="222"/>
      <c r="AM33" s="222"/>
      <c r="AN33" s="222"/>
      <c r="AO33" s="222"/>
      <c r="AP33" s="222"/>
      <c r="AQ33" s="222"/>
    </row>
    <row r="34" spans="1:43" ht="48" thickBot="1">
      <c r="A34" s="2" t="s">
        <v>529</v>
      </c>
      <c r="B34" s="10" t="s">
        <v>530</v>
      </c>
      <c r="C34" s="406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</row>
    <row r="35" spans="1:3" ht="15.75">
      <c r="A35" s="290"/>
      <c r="B35" s="291"/>
      <c r="C35" s="16"/>
    </row>
  </sheetData>
  <sheetProtection/>
  <mergeCells count="5">
    <mergeCell ref="A16:A17"/>
    <mergeCell ref="B16:B17"/>
    <mergeCell ref="C16:C17"/>
    <mergeCell ref="A6:B6"/>
    <mergeCell ref="B21:AQ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22" sqref="C22"/>
    </sheetView>
  </sheetViews>
  <sheetFormatPr defaultColWidth="9.00390625" defaultRowHeight="15.75"/>
  <cols>
    <col min="1" max="1" width="27.875" style="0" customWidth="1"/>
    <col min="2" max="2" width="26.00390625" style="0" customWidth="1"/>
    <col min="3" max="3" width="15.375" style="0" customWidth="1"/>
    <col min="4" max="4" width="9.00390625" style="0" hidden="1" customWidth="1"/>
    <col min="5" max="5" width="14.375" style="0" customWidth="1"/>
    <col min="6" max="6" width="14.125" style="0" customWidth="1"/>
  </cols>
  <sheetData>
    <row r="1" spans="2:6" ht="15.75">
      <c r="B1" s="355" t="s">
        <v>531</v>
      </c>
      <c r="C1" s="355"/>
      <c r="D1" s="355"/>
      <c r="E1" s="355"/>
      <c r="F1" s="355"/>
    </row>
    <row r="2" spans="2:6" ht="15.75" customHeight="1">
      <c r="B2" s="355"/>
      <c r="C2" s="355"/>
      <c r="D2" s="355"/>
      <c r="E2" s="355"/>
      <c r="F2" s="355"/>
    </row>
    <row r="3" spans="2:6" ht="15.75">
      <c r="B3" s="355"/>
      <c r="C3" s="355"/>
      <c r="D3" s="355"/>
      <c r="E3" s="355"/>
      <c r="F3" s="355"/>
    </row>
    <row r="4" spans="2:6" ht="15.75">
      <c r="B4" s="355"/>
      <c r="C4" s="355"/>
      <c r="D4" s="355"/>
      <c r="E4" s="355"/>
      <c r="F4" s="355"/>
    </row>
    <row r="6" spans="1:6" ht="36.75" customHeight="1">
      <c r="A6" s="353" t="s">
        <v>532</v>
      </c>
      <c r="B6" s="353"/>
      <c r="C6" s="353"/>
      <c r="D6" s="354"/>
      <c r="E6" s="354"/>
      <c r="F6" s="354"/>
    </row>
    <row r="7" ht="19.5" thickBot="1">
      <c r="A7" s="20"/>
    </row>
    <row r="8" spans="1:6" ht="38.25" customHeight="1">
      <c r="A8" s="350" t="s">
        <v>103</v>
      </c>
      <c r="B8" s="350" t="s">
        <v>104</v>
      </c>
      <c r="C8" s="49" t="s">
        <v>329</v>
      </c>
      <c r="E8" s="49" t="s">
        <v>385</v>
      </c>
      <c r="F8" s="49" t="s">
        <v>533</v>
      </c>
    </row>
    <row r="9" spans="1:6" ht="15.75">
      <c r="A9" s="352"/>
      <c r="B9" s="352"/>
      <c r="C9" s="6" t="s">
        <v>105</v>
      </c>
      <c r="E9" s="6" t="s">
        <v>105</v>
      </c>
      <c r="F9" s="6" t="s">
        <v>105</v>
      </c>
    </row>
    <row r="10" spans="1:6" ht="16.5" thickBot="1">
      <c r="A10" s="351"/>
      <c r="B10" s="351"/>
      <c r="C10" s="5" t="s">
        <v>468</v>
      </c>
      <c r="E10" s="5" t="s">
        <v>468</v>
      </c>
      <c r="F10" s="5" t="s">
        <v>467</v>
      </c>
    </row>
    <row r="11" spans="1:6" ht="16.5" thickBot="1">
      <c r="A11" s="4">
        <v>1</v>
      </c>
      <c r="B11" s="5">
        <v>2</v>
      </c>
      <c r="C11" s="5">
        <v>3</v>
      </c>
      <c r="E11" s="5">
        <v>3</v>
      </c>
      <c r="F11" s="5">
        <v>3</v>
      </c>
    </row>
    <row r="12" spans="1:6" ht="63.75" thickBot="1">
      <c r="A12" s="292" t="s">
        <v>534</v>
      </c>
      <c r="B12" s="293" t="s">
        <v>106</v>
      </c>
      <c r="C12" s="294">
        <f>C15+C20</f>
        <v>0</v>
      </c>
      <c r="D12" s="295"/>
      <c r="E12" s="294">
        <f>E15+E20</f>
        <v>0</v>
      </c>
      <c r="F12" s="294">
        <f>F15+F20</f>
        <v>0</v>
      </c>
    </row>
    <row r="13" spans="1:6" ht="16.5" thickBot="1">
      <c r="A13" s="21" t="s">
        <v>107</v>
      </c>
      <c r="B13" s="17"/>
      <c r="C13" s="26"/>
      <c r="E13" s="26"/>
      <c r="F13" s="26"/>
    </row>
    <row r="14" spans="1:6" ht="47.25" customHeight="1" thickBot="1">
      <c r="A14" s="22" t="s">
        <v>469</v>
      </c>
      <c r="B14" s="17" t="s">
        <v>470</v>
      </c>
      <c r="C14" s="26">
        <v>0</v>
      </c>
      <c r="D14" s="298"/>
      <c r="E14" s="26">
        <v>0</v>
      </c>
      <c r="F14" s="26">
        <v>0</v>
      </c>
    </row>
    <row r="15" spans="1:6" ht="48" thickBot="1">
      <c r="A15" s="296" t="s">
        <v>471</v>
      </c>
      <c r="B15" s="297" t="s">
        <v>472</v>
      </c>
      <c r="C15" s="299">
        <v>-15642013.13</v>
      </c>
      <c r="D15" s="295"/>
      <c r="E15" s="299">
        <v>-13657076.6</v>
      </c>
      <c r="F15" s="300">
        <v>-13480440</v>
      </c>
    </row>
    <row r="16" spans="1:6" ht="32.25" thickBot="1">
      <c r="A16" s="22" t="s">
        <v>473</v>
      </c>
      <c r="B16" s="17" t="s">
        <v>474</v>
      </c>
      <c r="C16" s="58">
        <v>-15642013.13</v>
      </c>
      <c r="E16" s="58">
        <v>-13657076.6</v>
      </c>
      <c r="F16" s="214">
        <v>-13480440</v>
      </c>
    </row>
    <row r="17" spans="1:6" ht="48" thickBot="1">
      <c r="A17" s="22" t="s">
        <v>475</v>
      </c>
      <c r="B17" s="17" t="s">
        <v>108</v>
      </c>
      <c r="C17" s="58">
        <v>-15642013.13</v>
      </c>
      <c r="E17" s="58">
        <v>-13657076.6</v>
      </c>
      <c r="F17" s="214">
        <v>-13480440</v>
      </c>
    </row>
    <row r="18" spans="1:6" ht="63.75" thickBot="1">
      <c r="A18" s="22" t="s">
        <v>476</v>
      </c>
      <c r="B18" s="17" t="s">
        <v>322</v>
      </c>
      <c r="C18" s="58">
        <v>-15642013.13</v>
      </c>
      <c r="E18" s="58">
        <v>-13657076.6</v>
      </c>
      <c r="F18" s="214">
        <v>-13480440</v>
      </c>
    </row>
    <row r="19" spans="1:6" ht="32.25" thickBot="1">
      <c r="A19" s="296" t="s">
        <v>477</v>
      </c>
      <c r="B19" s="297" t="s">
        <v>478</v>
      </c>
      <c r="C19" s="299">
        <v>15642013.13</v>
      </c>
      <c r="D19" s="295"/>
      <c r="E19" s="299">
        <v>13657076.6</v>
      </c>
      <c r="F19" s="300">
        <v>13480440</v>
      </c>
    </row>
    <row r="20" spans="1:6" ht="32.25" thickBot="1">
      <c r="A20" s="22" t="s">
        <v>479</v>
      </c>
      <c r="B20" s="17" t="s">
        <v>109</v>
      </c>
      <c r="C20" s="58">
        <v>15642013.13</v>
      </c>
      <c r="E20" s="58">
        <v>13657076.6</v>
      </c>
      <c r="F20" s="214">
        <v>13480440</v>
      </c>
    </row>
    <row r="21" spans="1:6" ht="48" thickBot="1">
      <c r="A21" s="22" t="s">
        <v>480</v>
      </c>
      <c r="B21" s="17" t="s">
        <v>110</v>
      </c>
      <c r="C21" s="58">
        <v>15642013.13</v>
      </c>
      <c r="E21" s="58">
        <v>13657076.6</v>
      </c>
      <c r="F21" s="214">
        <v>13480440</v>
      </c>
    </row>
    <row r="22" spans="1:6" ht="45.75" customHeight="1" thickBot="1">
      <c r="A22" s="22" t="s">
        <v>481</v>
      </c>
      <c r="B22" s="17" t="s">
        <v>141</v>
      </c>
      <c r="C22" s="58">
        <v>15642013.13</v>
      </c>
      <c r="E22" s="58">
        <v>13657076.6</v>
      </c>
      <c r="F22" s="214">
        <v>13480440</v>
      </c>
    </row>
  </sheetData>
  <sheetProtection/>
  <mergeCells count="4">
    <mergeCell ref="A8:A10"/>
    <mergeCell ref="B8:B10"/>
    <mergeCell ref="A6:F6"/>
    <mergeCell ref="B1:F4"/>
  </mergeCells>
  <printOptions/>
  <pageMargins left="0.7" right="0.7" top="0.75" bottom="0.75" header="0.3" footer="0.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6"/>
  <sheetViews>
    <sheetView zoomScalePageLayoutView="0" workbookViewId="0" topLeftCell="A1">
      <selection activeCell="F10" sqref="F10"/>
    </sheetView>
  </sheetViews>
  <sheetFormatPr defaultColWidth="9.00390625" defaultRowHeight="15.75"/>
  <cols>
    <col min="1" max="1" width="15.875" style="0" customWidth="1"/>
    <col min="2" max="2" width="24.875" style="0" customWidth="1"/>
    <col min="3" max="3" width="39.625" style="0" customWidth="1"/>
  </cols>
  <sheetData>
    <row r="2" spans="1:3" ht="15.75">
      <c r="A2" s="109"/>
      <c r="B2" s="109"/>
      <c r="C2" s="188" t="s">
        <v>307</v>
      </c>
    </row>
    <row r="3" spans="1:3" ht="15.75">
      <c r="A3" s="109"/>
      <c r="B3" s="355" t="s">
        <v>535</v>
      </c>
      <c r="C3" s="355"/>
    </row>
    <row r="4" spans="1:3" ht="15.75">
      <c r="A4" s="343" t="s">
        <v>536</v>
      </c>
      <c r="B4" s="343"/>
      <c r="C4" s="343"/>
    </row>
    <row r="5" spans="1:3" ht="15.75">
      <c r="A5" s="23"/>
      <c r="C5" s="188"/>
    </row>
    <row r="6" spans="1:3" ht="8.25" customHeight="1">
      <c r="A6" s="353"/>
      <c r="B6" s="353"/>
      <c r="C6" s="353"/>
    </row>
    <row r="7" spans="1:3" ht="57" customHeight="1">
      <c r="A7" s="353" t="s">
        <v>537</v>
      </c>
      <c r="B7" s="353"/>
      <c r="C7" s="353"/>
    </row>
    <row r="8" spans="1:3" ht="26.25" customHeight="1">
      <c r="A8" s="342"/>
      <c r="B8" s="342"/>
      <c r="C8" s="342"/>
    </row>
    <row r="9" ht="16.5" thickBot="1">
      <c r="A9" s="12"/>
    </row>
    <row r="10" spans="1:3" ht="30" customHeight="1">
      <c r="A10" s="356" t="s">
        <v>111</v>
      </c>
      <c r="B10" s="357"/>
      <c r="C10" s="360" t="s">
        <v>112</v>
      </c>
    </row>
    <row r="11" spans="1:3" ht="16.5" thickBot="1">
      <c r="A11" s="358"/>
      <c r="B11" s="359"/>
      <c r="C11" s="361"/>
    </row>
    <row r="12" spans="1:3" ht="108" customHeight="1" thickBot="1">
      <c r="A12" s="15" t="s">
        <v>113</v>
      </c>
      <c r="B12" s="24" t="s">
        <v>114</v>
      </c>
      <c r="C12" s="362"/>
    </row>
    <row r="13" spans="1:3" ht="16.5" thickBot="1">
      <c r="A13" s="15">
        <v>1</v>
      </c>
      <c r="B13" s="18">
        <v>2</v>
      </c>
      <c r="C13" s="18">
        <v>3</v>
      </c>
    </row>
    <row r="14" spans="1:3" ht="32.25" thickBot="1">
      <c r="A14" s="15">
        <v>908</v>
      </c>
      <c r="B14" s="25"/>
      <c r="C14" s="19" t="s">
        <v>123</v>
      </c>
    </row>
    <row r="15" spans="1:3" ht="32.25" thickBot="1">
      <c r="A15" s="15">
        <v>908</v>
      </c>
      <c r="B15" s="25" t="s">
        <v>482</v>
      </c>
      <c r="C15" s="19" t="s">
        <v>322</v>
      </c>
    </row>
    <row r="16" spans="1:3" ht="32.25" thickBot="1">
      <c r="A16" s="15">
        <v>908</v>
      </c>
      <c r="B16" s="25" t="s">
        <v>483</v>
      </c>
      <c r="C16" s="19" t="s">
        <v>141</v>
      </c>
    </row>
  </sheetData>
  <sheetProtection/>
  <mergeCells count="7">
    <mergeCell ref="A4:C4"/>
    <mergeCell ref="B3:C3"/>
    <mergeCell ref="A10:B11"/>
    <mergeCell ref="C10:C12"/>
    <mergeCell ref="A8:C8"/>
    <mergeCell ref="A7:C7"/>
    <mergeCell ref="A6:C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F98"/>
  <sheetViews>
    <sheetView zoomScale="75" zoomScaleNormal="75" zoomScalePageLayoutView="0" workbookViewId="0" topLeftCell="A1">
      <selection activeCell="D97" sqref="D97"/>
    </sheetView>
  </sheetViews>
  <sheetFormatPr defaultColWidth="9.00390625" defaultRowHeight="15.75"/>
  <cols>
    <col min="1" max="1" width="59.875" style="0" customWidth="1"/>
    <col min="2" max="2" width="21.00390625" style="0" customWidth="1"/>
    <col min="3" max="3" width="11.125" style="0" customWidth="1"/>
    <col min="4" max="4" width="17.25390625" style="0" customWidth="1"/>
  </cols>
  <sheetData>
    <row r="1" spans="2:4" ht="25.5" customHeight="1">
      <c r="B1" s="343" t="s">
        <v>308</v>
      </c>
      <c r="C1" s="355"/>
      <c r="D1" s="355"/>
    </row>
    <row r="2" spans="1:4" ht="39" customHeight="1">
      <c r="A2" s="343" t="s">
        <v>538</v>
      </c>
      <c r="B2" s="355"/>
      <c r="C2" s="355"/>
      <c r="D2" s="355"/>
    </row>
    <row r="3" spans="2:4" ht="24.75" customHeight="1">
      <c r="B3" s="363"/>
      <c r="C3" s="364"/>
      <c r="D3" s="364"/>
    </row>
    <row r="4" spans="1:4" ht="9" customHeight="1">
      <c r="A4" s="23"/>
      <c r="B4" s="343"/>
      <c r="C4" s="355"/>
      <c r="D4" s="355"/>
    </row>
    <row r="5" spans="1:4" ht="6" customHeight="1">
      <c r="A5" s="23"/>
      <c r="D5" s="1"/>
    </row>
    <row r="6" spans="1:4" ht="105" customHeight="1">
      <c r="A6" s="353" t="s">
        <v>582</v>
      </c>
      <c r="B6" s="353"/>
      <c r="C6" s="353"/>
      <c r="D6" s="353"/>
    </row>
    <row r="7" ht="19.5" thickBot="1">
      <c r="A7" s="36"/>
    </row>
    <row r="8" spans="1:4" ht="32.25" thickBot="1">
      <c r="A8" s="2" t="s">
        <v>59</v>
      </c>
      <c r="B8" s="2" t="s">
        <v>90</v>
      </c>
      <c r="C8" s="3" t="s">
        <v>67</v>
      </c>
      <c r="D8" s="2" t="s">
        <v>539</v>
      </c>
    </row>
    <row r="9" spans="1:4" ht="48" thickBot="1">
      <c r="A9" s="90" t="s">
        <v>369</v>
      </c>
      <c r="B9" s="91" t="s">
        <v>176</v>
      </c>
      <c r="C9" s="112"/>
      <c r="D9" s="113">
        <f>SUM(D11:D13)</f>
        <v>620300</v>
      </c>
    </row>
    <row r="10" spans="1:4" ht="32.25" thickBot="1">
      <c r="A10" s="72" t="s">
        <v>8</v>
      </c>
      <c r="B10" s="92" t="s">
        <v>177</v>
      </c>
      <c r="C10" s="114"/>
      <c r="D10" s="115">
        <f>SUM(D11:D13)</f>
        <v>620300</v>
      </c>
    </row>
    <row r="11" spans="1:4" ht="51" customHeight="1" thickBot="1">
      <c r="A11" s="52" t="s">
        <v>382</v>
      </c>
      <c r="B11" s="95" t="s">
        <v>180</v>
      </c>
      <c r="C11" s="116">
        <v>200</v>
      </c>
      <c r="D11" s="117">
        <v>300000</v>
      </c>
    </row>
    <row r="12" spans="1:4" ht="63" customHeight="1" thickBot="1">
      <c r="A12" s="309" t="s">
        <v>574</v>
      </c>
      <c r="B12" s="92" t="s">
        <v>178</v>
      </c>
      <c r="C12" s="92">
        <v>400</v>
      </c>
      <c r="D12" s="310">
        <v>250000</v>
      </c>
    </row>
    <row r="13" spans="1:4" ht="63.75" thickBot="1">
      <c r="A13" s="52" t="s">
        <v>69</v>
      </c>
      <c r="B13" s="93" t="s">
        <v>179</v>
      </c>
      <c r="C13" s="93">
        <v>600</v>
      </c>
      <c r="D13" s="119">
        <v>70300</v>
      </c>
    </row>
    <row r="14" spans="1:4" ht="32.25" thickBot="1">
      <c r="A14" s="73" t="s">
        <v>370</v>
      </c>
      <c r="B14" s="91" t="s">
        <v>181</v>
      </c>
      <c r="C14" s="120"/>
      <c r="D14" s="121">
        <f>SUM(D15+D28)</f>
        <v>5198146</v>
      </c>
    </row>
    <row r="15" spans="1:4" ht="32.25" thickBot="1">
      <c r="A15" s="71" t="s">
        <v>146</v>
      </c>
      <c r="B15" s="104" t="s">
        <v>182</v>
      </c>
      <c r="C15" s="122"/>
      <c r="D15" s="123">
        <f>SUM(D17:D27)</f>
        <v>5180146</v>
      </c>
    </row>
    <row r="16" spans="1:4" ht="32.25" thickBot="1">
      <c r="A16" s="66" t="s">
        <v>24</v>
      </c>
      <c r="B16" s="92" t="s">
        <v>183</v>
      </c>
      <c r="C16" s="124"/>
      <c r="D16" s="125">
        <f>SUM(D17:D20)</f>
        <v>4643936</v>
      </c>
    </row>
    <row r="17" spans="1:4" ht="79.5" thickBot="1">
      <c r="A17" s="9" t="s">
        <v>25</v>
      </c>
      <c r="B17" s="93" t="s">
        <v>583</v>
      </c>
      <c r="C17" s="93">
        <v>100</v>
      </c>
      <c r="D17" s="126">
        <v>3249883</v>
      </c>
    </row>
    <row r="18" spans="1:4" ht="48" thickBot="1">
      <c r="A18" s="9" t="s">
        <v>26</v>
      </c>
      <c r="B18" s="127" t="s">
        <v>211</v>
      </c>
      <c r="C18" s="128">
        <v>200</v>
      </c>
      <c r="D18" s="129">
        <v>629955</v>
      </c>
    </row>
    <row r="19" spans="1:4" ht="44.25" customHeight="1" thickBot="1">
      <c r="A19" s="9" t="s">
        <v>27</v>
      </c>
      <c r="B19" s="127" t="s">
        <v>212</v>
      </c>
      <c r="C19" s="130">
        <v>800</v>
      </c>
      <c r="D19" s="131">
        <v>5000</v>
      </c>
    </row>
    <row r="20" spans="1:4" ht="79.5" thickBot="1">
      <c r="A20" s="9" t="s">
        <v>28</v>
      </c>
      <c r="B20" s="23" t="s">
        <v>288</v>
      </c>
      <c r="C20" s="92">
        <v>100</v>
      </c>
      <c r="D20" s="132">
        <v>759098</v>
      </c>
    </row>
    <row r="21" spans="1:4" ht="67.5" customHeight="1" thickBot="1">
      <c r="A21" s="9" t="s">
        <v>29</v>
      </c>
      <c r="B21" s="93" t="s">
        <v>584</v>
      </c>
      <c r="C21" s="127">
        <v>200</v>
      </c>
      <c r="D21" s="119">
        <v>100000</v>
      </c>
    </row>
    <row r="22" spans="1:4" ht="48" thickBot="1">
      <c r="A22" s="9" t="s">
        <v>30</v>
      </c>
      <c r="B22" s="93" t="s">
        <v>296</v>
      </c>
      <c r="C22" s="127">
        <v>200</v>
      </c>
      <c r="D22" s="119">
        <v>10000</v>
      </c>
    </row>
    <row r="23" spans="1:4" ht="79.5" thickBot="1">
      <c r="A23" s="9" t="s">
        <v>273</v>
      </c>
      <c r="B23" s="93" t="s">
        <v>215</v>
      </c>
      <c r="C23" s="144">
        <v>200</v>
      </c>
      <c r="D23" s="301">
        <v>480</v>
      </c>
    </row>
    <row r="24" spans="1:4" ht="63.75" thickBot="1">
      <c r="A24" s="9" t="s">
        <v>31</v>
      </c>
      <c r="B24" s="93" t="s">
        <v>215</v>
      </c>
      <c r="C24" s="92">
        <v>300</v>
      </c>
      <c r="D24" s="302">
        <v>24000</v>
      </c>
    </row>
    <row r="25" spans="1:4" ht="63.75" thickBot="1">
      <c r="A25" s="204" t="s">
        <v>541</v>
      </c>
      <c r="B25" s="92" t="s">
        <v>217</v>
      </c>
      <c r="C25" s="124">
        <v>200</v>
      </c>
      <c r="D25" s="125">
        <v>30000</v>
      </c>
    </row>
    <row r="26" spans="1:4" ht="96.75" customHeight="1" thickBot="1">
      <c r="A26" s="52" t="s">
        <v>540</v>
      </c>
      <c r="B26" s="93" t="s">
        <v>280</v>
      </c>
      <c r="C26" s="133">
        <v>200</v>
      </c>
      <c r="D26" s="134">
        <v>71730</v>
      </c>
    </row>
    <row r="27" spans="1:4" ht="61.5" customHeight="1" thickBot="1">
      <c r="A27" s="213" t="s">
        <v>542</v>
      </c>
      <c r="B27" s="92" t="s">
        <v>340</v>
      </c>
      <c r="C27" s="124">
        <v>200</v>
      </c>
      <c r="D27" s="125">
        <v>300000</v>
      </c>
    </row>
    <row r="28" spans="1:4" ht="45.75" customHeight="1" thickBot="1">
      <c r="A28" s="65" t="s">
        <v>115</v>
      </c>
      <c r="B28" s="94" t="s">
        <v>218</v>
      </c>
      <c r="C28" s="135"/>
      <c r="D28" s="136">
        <f>SUM(D29)</f>
        <v>18000</v>
      </c>
    </row>
    <row r="29" spans="1:4" ht="45.75" customHeight="1" thickBot="1">
      <c r="A29" s="66" t="s">
        <v>32</v>
      </c>
      <c r="B29" s="92" t="s">
        <v>219</v>
      </c>
      <c r="C29" s="93"/>
      <c r="D29" s="126">
        <f>SUM(D30:D31)</f>
        <v>18000</v>
      </c>
    </row>
    <row r="30" spans="1:4" ht="64.5" customHeight="1" thickBot="1">
      <c r="A30" s="9" t="s">
        <v>33</v>
      </c>
      <c r="B30" s="93" t="s">
        <v>516</v>
      </c>
      <c r="C30" s="93">
        <v>200</v>
      </c>
      <c r="D30" s="126">
        <v>10000</v>
      </c>
    </row>
    <row r="31" spans="1:4" ht="48" thickBot="1">
      <c r="A31" s="55" t="s">
        <v>34</v>
      </c>
      <c r="B31" s="93" t="s">
        <v>282</v>
      </c>
      <c r="C31" s="128">
        <v>800</v>
      </c>
      <c r="D31" s="129">
        <v>8000</v>
      </c>
    </row>
    <row r="32" spans="1:4" ht="48" thickBot="1">
      <c r="A32" s="90" t="s">
        <v>371</v>
      </c>
      <c r="B32" s="91" t="s">
        <v>184</v>
      </c>
      <c r="C32" s="138"/>
      <c r="D32" s="139">
        <f>D33</f>
        <v>88000</v>
      </c>
    </row>
    <row r="33" spans="1:4" ht="32.25" thickBot="1">
      <c r="A33" s="68" t="s">
        <v>7</v>
      </c>
      <c r="B33" s="94" t="s">
        <v>220</v>
      </c>
      <c r="C33" s="140"/>
      <c r="D33" s="141">
        <f>SUM(D35:D36)</f>
        <v>88000</v>
      </c>
    </row>
    <row r="34" spans="1:4" ht="32.25" thickBot="1">
      <c r="A34" s="66" t="s">
        <v>9</v>
      </c>
      <c r="B34" s="92" t="s">
        <v>185</v>
      </c>
      <c r="C34" s="92"/>
      <c r="D34" s="132">
        <f>D35+D36</f>
        <v>88000</v>
      </c>
    </row>
    <row r="35" spans="1:4" ht="60.75" customHeight="1" thickBot="1">
      <c r="A35" s="52" t="s">
        <v>168</v>
      </c>
      <c r="B35" s="93" t="s">
        <v>283</v>
      </c>
      <c r="C35" s="93">
        <v>200</v>
      </c>
      <c r="D35" s="311">
        <v>20000</v>
      </c>
    </row>
    <row r="36" spans="1:4" ht="69" customHeight="1" thickBot="1">
      <c r="A36" s="52" t="s">
        <v>368</v>
      </c>
      <c r="B36" s="97" t="s">
        <v>223</v>
      </c>
      <c r="C36" s="93">
        <v>200</v>
      </c>
      <c r="D36" s="311">
        <v>68000</v>
      </c>
    </row>
    <row r="37" spans="1:4" ht="54.75" customHeight="1" thickBot="1">
      <c r="A37" s="110" t="s">
        <v>372</v>
      </c>
      <c r="B37" s="91" t="s">
        <v>226</v>
      </c>
      <c r="C37" s="138"/>
      <c r="D37" s="139">
        <f>SUM(D38)</f>
        <v>34000</v>
      </c>
    </row>
    <row r="38" spans="1:4" ht="48" thickBot="1">
      <c r="A38" s="79" t="s">
        <v>225</v>
      </c>
      <c r="B38" s="94" t="s">
        <v>227</v>
      </c>
      <c r="C38" s="122"/>
      <c r="D38" s="123">
        <f>SUM(D39)</f>
        <v>34000</v>
      </c>
    </row>
    <row r="39" spans="1:4" ht="26.25" customHeight="1" thickBot="1">
      <c r="A39" s="173" t="s">
        <v>228</v>
      </c>
      <c r="B39" s="92" t="s">
        <v>186</v>
      </c>
      <c r="C39" s="124">
        <v>200</v>
      </c>
      <c r="D39" s="143">
        <f>SUM(D40:D42)</f>
        <v>34000</v>
      </c>
    </row>
    <row r="40" spans="1:4" s="47" customFormat="1" ht="83.25" customHeight="1" thickBot="1">
      <c r="A40" s="52" t="s">
        <v>544</v>
      </c>
      <c r="B40" s="159" t="s">
        <v>229</v>
      </c>
      <c r="C40" s="92">
        <v>200</v>
      </c>
      <c r="D40" s="143">
        <v>8000</v>
      </c>
    </row>
    <row r="41" spans="1:4" s="47" customFormat="1" ht="49.5" customHeight="1" thickBot="1">
      <c r="A41" s="96" t="s">
        <v>543</v>
      </c>
      <c r="B41" s="159" t="s">
        <v>230</v>
      </c>
      <c r="C41" s="124">
        <v>200</v>
      </c>
      <c r="D41" s="125">
        <v>18000</v>
      </c>
    </row>
    <row r="42" spans="1:4" ht="39" customHeight="1" thickBot="1">
      <c r="A42" s="105" t="s">
        <v>573</v>
      </c>
      <c r="B42" s="159" t="s">
        <v>231</v>
      </c>
      <c r="C42" s="144">
        <v>200</v>
      </c>
      <c r="D42" s="312">
        <v>8000</v>
      </c>
    </row>
    <row r="43" spans="1:4" ht="60.75" customHeight="1" thickBot="1">
      <c r="A43" s="78" t="s">
        <v>373</v>
      </c>
      <c r="B43" s="91" t="s">
        <v>10</v>
      </c>
      <c r="C43" s="138"/>
      <c r="D43" s="139">
        <f>SUM(D44+D48+D51+D55)</f>
        <v>3770781.45</v>
      </c>
    </row>
    <row r="44" spans="1:4" ht="32.25" thickBot="1">
      <c r="A44" s="79" t="s">
        <v>142</v>
      </c>
      <c r="B44" s="94" t="s">
        <v>11</v>
      </c>
      <c r="C44" s="122"/>
      <c r="D44" s="123">
        <f>+D45</f>
        <v>1384000</v>
      </c>
    </row>
    <row r="45" spans="1:4" ht="16.5" thickBot="1">
      <c r="A45" s="69" t="s">
        <v>12</v>
      </c>
      <c r="B45" s="92" t="s">
        <v>13</v>
      </c>
      <c r="C45" s="124"/>
      <c r="D45" s="143">
        <f>SUM(D46:D47)</f>
        <v>1384000</v>
      </c>
    </row>
    <row r="46" spans="1:4" ht="47.25" customHeight="1" thickBot="1">
      <c r="A46" s="52" t="s">
        <v>51</v>
      </c>
      <c r="B46" s="93" t="s">
        <v>236</v>
      </c>
      <c r="C46" s="92">
        <v>200</v>
      </c>
      <c r="D46" s="143">
        <v>820000</v>
      </c>
    </row>
    <row r="47" spans="1:4" ht="49.5" customHeight="1" thickBot="1">
      <c r="A47" s="96" t="s">
        <v>572</v>
      </c>
      <c r="B47" s="97" t="s">
        <v>235</v>
      </c>
      <c r="C47" s="124">
        <v>200</v>
      </c>
      <c r="D47" s="125">
        <v>564000</v>
      </c>
    </row>
    <row r="48" spans="1:4" ht="70.5" customHeight="1" thickBot="1">
      <c r="A48" s="68" t="s">
        <v>237</v>
      </c>
      <c r="B48" s="98" t="s">
        <v>187</v>
      </c>
      <c r="C48" s="146"/>
      <c r="D48" s="141">
        <f>SUM(D49)</f>
        <v>250000</v>
      </c>
    </row>
    <row r="49" spans="1:4" ht="33.75" customHeight="1" thickBot="1">
      <c r="A49" s="67" t="s">
        <v>189</v>
      </c>
      <c r="B49" s="92" t="s">
        <v>188</v>
      </c>
      <c r="C49" s="147"/>
      <c r="D49" s="148">
        <f>D50</f>
        <v>250000</v>
      </c>
    </row>
    <row r="50" spans="1:4" ht="47.25" customHeight="1" thickBot="1">
      <c r="A50" s="53" t="s">
        <v>601</v>
      </c>
      <c r="B50" s="93" t="s">
        <v>238</v>
      </c>
      <c r="C50" s="128">
        <v>200</v>
      </c>
      <c r="D50" s="148">
        <v>250000</v>
      </c>
    </row>
    <row r="51" spans="1:4" ht="32.25" thickBot="1">
      <c r="A51" s="65" t="s">
        <v>63</v>
      </c>
      <c r="B51" s="98" t="s">
        <v>14</v>
      </c>
      <c r="C51" s="149"/>
      <c r="D51" s="150">
        <f>SUM(D52)</f>
        <v>1836781.45</v>
      </c>
    </row>
    <row r="52" spans="1:4" ht="28.5" customHeight="1" thickBot="1">
      <c r="A52" s="66" t="s">
        <v>15</v>
      </c>
      <c r="B52" s="92" t="s">
        <v>16</v>
      </c>
      <c r="C52" s="147"/>
      <c r="D52" s="148">
        <f>SUM(D53:D54)</f>
        <v>1836781.45</v>
      </c>
    </row>
    <row r="53" spans="1:4" ht="54.75" customHeight="1" thickBot="1">
      <c r="A53" s="64" t="s">
        <v>571</v>
      </c>
      <c r="B53" s="144" t="s">
        <v>240</v>
      </c>
      <c r="C53" s="128">
        <v>200</v>
      </c>
      <c r="D53" s="148">
        <v>1816781.45</v>
      </c>
    </row>
    <row r="54" spans="1:4" ht="41.25" customHeight="1" thickBot="1">
      <c r="A54" s="64" t="s">
        <v>241</v>
      </c>
      <c r="B54" s="144" t="s">
        <v>242</v>
      </c>
      <c r="C54" s="128">
        <v>200</v>
      </c>
      <c r="D54" s="131">
        <v>20000</v>
      </c>
    </row>
    <row r="55" spans="1:4" ht="59.25" customHeight="1" thickBot="1">
      <c r="A55" s="171" t="s">
        <v>293</v>
      </c>
      <c r="B55" s="146" t="s">
        <v>291</v>
      </c>
      <c r="C55" s="149"/>
      <c r="D55" s="150">
        <f>SUM(D56)</f>
        <v>300000</v>
      </c>
    </row>
    <row r="56" spans="1:4" ht="55.5" customHeight="1" thickBot="1">
      <c r="A56" s="52" t="s">
        <v>290</v>
      </c>
      <c r="B56" s="93" t="s">
        <v>292</v>
      </c>
      <c r="C56" s="127"/>
      <c r="D56" s="132">
        <v>300000</v>
      </c>
    </row>
    <row r="57" spans="1:4" ht="63.75" thickBot="1">
      <c r="A57" s="52" t="s">
        <v>383</v>
      </c>
      <c r="B57" s="93" t="s">
        <v>249</v>
      </c>
      <c r="C57" s="127">
        <v>200</v>
      </c>
      <c r="D57" s="132">
        <v>300000</v>
      </c>
    </row>
    <row r="58" spans="1:4" ht="32.25" thickBot="1">
      <c r="A58" s="74" t="s">
        <v>374</v>
      </c>
      <c r="B58" s="91" t="s">
        <v>17</v>
      </c>
      <c r="C58" s="120"/>
      <c r="D58" s="121">
        <f>SUM(D59+D68)</f>
        <v>4271214</v>
      </c>
    </row>
    <row r="59" spans="1:4" ht="48" thickBot="1">
      <c r="A59" s="68" t="s">
        <v>144</v>
      </c>
      <c r="B59" s="94" t="s">
        <v>18</v>
      </c>
      <c r="C59" s="149"/>
      <c r="D59" s="150">
        <f>SUM(D61:D67)</f>
        <v>4171214</v>
      </c>
    </row>
    <row r="60" spans="1:4" ht="47.25" customHeight="1" thickBot="1">
      <c r="A60" s="66" t="s">
        <v>20</v>
      </c>
      <c r="B60" s="92" t="s">
        <v>19</v>
      </c>
      <c r="C60" s="93"/>
      <c r="D60" s="119">
        <f>SUM(D61:D63)</f>
        <v>3296182</v>
      </c>
    </row>
    <row r="61" spans="1:4" ht="79.5" thickBot="1">
      <c r="A61" s="54" t="s">
        <v>154</v>
      </c>
      <c r="B61" s="97" t="s">
        <v>244</v>
      </c>
      <c r="C61" s="127">
        <v>100</v>
      </c>
      <c r="D61" s="303">
        <v>1538790.3</v>
      </c>
    </row>
    <row r="62" spans="1:4" ht="48" thickBot="1">
      <c r="A62" s="10" t="s">
        <v>245</v>
      </c>
      <c r="B62" s="93" t="s">
        <v>244</v>
      </c>
      <c r="C62" s="127">
        <v>200</v>
      </c>
      <c r="D62" s="132">
        <v>1752391.7</v>
      </c>
    </row>
    <row r="63" spans="1:4" ht="32.25" thickBot="1">
      <c r="A63" s="9" t="s">
        <v>21</v>
      </c>
      <c r="B63" s="93" t="s">
        <v>244</v>
      </c>
      <c r="C63" s="116">
        <v>800</v>
      </c>
      <c r="D63" s="125">
        <v>5000</v>
      </c>
    </row>
    <row r="64" spans="1:4" ht="132" customHeight="1" thickBot="1">
      <c r="A64" s="9" t="s">
        <v>345</v>
      </c>
      <c r="B64" s="93" t="s">
        <v>347</v>
      </c>
      <c r="C64" s="93">
        <v>100</v>
      </c>
      <c r="D64" s="126">
        <v>542522</v>
      </c>
    </row>
    <row r="65" spans="1:4" ht="117.75" customHeight="1" thickBot="1">
      <c r="A65" s="10" t="s">
        <v>346</v>
      </c>
      <c r="B65" s="93" t="s">
        <v>349</v>
      </c>
      <c r="C65" s="153">
        <v>100</v>
      </c>
      <c r="D65" s="115">
        <v>232510</v>
      </c>
    </row>
    <row r="66" spans="1:4" ht="89.25" customHeight="1" thickBot="1">
      <c r="A66" s="9" t="s">
        <v>602</v>
      </c>
      <c r="B66" s="93" t="s">
        <v>247</v>
      </c>
      <c r="C66" s="153">
        <v>200</v>
      </c>
      <c r="D66" s="115">
        <v>30000</v>
      </c>
    </row>
    <row r="67" spans="1:4" ht="72" customHeight="1" thickBot="1">
      <c r="A67" s="107" t="s">
        <v>252</v>
      </c>
      <c r="B67" s="93" t="s">
        <v>249</v>
      </c>
      <c r="C67" s="153">
        <v>200</v>
      </c>
      <c r="D67" s="115">
        <v>70000</v>
      </c>
    </row>
    <row r="68" spans="1:4" ht="63.75" thickBot="1">
      <c r="A68" s="70" t="s">
        <v>145</v>
      </c>
      <c r="B68" s="98" t="s">
        <v>246</v>
      </c>
      <c r="C68" s="155"/>
      <c r="D68" s="156">
        <f>SUM(D69)</f>
        <v>100000</v>
      </c>
    </row>
    <row r="69" spans="1:4" ht="16.5" thickBot="1">
      <c r="A69" s="66" t="s">
        <v>22</v>
      </c>
      <c r="B69" s="160" t="s">
        <v>258</v>
      </c>
      <c r="C69" s="147"/>
      <c r="D69" s="132">
        <f>SUM(D70)</f>
        <v>100000</v>
      </c>
    </row>
    <row r="70" spans="1:4" ht="63.75" thickBot="1">
      <c r="A70" s="9" t="s">
        <v>23</v>
      </c>
      <c r="B70" s="93" t="s">
        <v>253</v>
      </c>
      <c r="C70" s="93">
        <v>200</v>
      </c>
      <c r="D70" s="132">
        <v>100000</v>
      </c>
    </row>
    <row r="71" spans="1:4" ht="32.25" thickBot="1">
      <c r="A71" s="76" t="s">
        <v>35</v>
      </c>
      <c r="B71" s="91" t="s">
        <v>254</v>
      </c>
      <c r="C71" s="120"/>
      <c r="D71" s="113">
        <f>SUM(D72)</f>
        <v>15000</v>
      </c>
    </row>
    <row r="72" spans="1:110" s="50" customFormat="1" ht="32.25" thickBot="1">
      <c r="A72" s="77" t="s">
        <v>36</v>
      </c>
      <c r="B72" s="140" t="s">
        <v>255</v>
      </c>
      <c r="C72" s="140"/>
      <c r="D72" s="157">
        <f>SUM(D73)</f>
        <v>15000</v>
      </c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47"/>
      <c r="AO72" s="47"/>
      <c r="AP72" s="47"/>
      <c r="AQ72" s="47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7"/>
      <c r="BK72" s="47"/>
      <c r="BL72" s="47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7"/>
      <c r="CA72" s="47"/>
      <c r="CB72" s="47"/>
      <c r="CC72" s="47"/>
      <c r="CD72" s="47"/>
      <c r="CE72" s="47"/>
      <c r="CF72" s="47"/>
      <c r="CG72" s="47"/>
      <c r="CH72" s="47"/>
      <c r="CI72" s="47"/>
      <c r="CJ72" s="47"/>
      <c r="CK72" s="47"/>
      <c r="CL72" s="47"/>
      <c r="CM72" s="47"/>
      <c r="CN72" s="47"/>
      <c r="CO72" s="47"/>
      <c r="CP72" s="47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</row>
    <row r="73" spans="1:110" ht="39.75" customHeight="1" thickBot="1">
      <c r="A73" s="75" t="s">
        <v>37</v>
      </c>
      <c r="B73" s="92" t="s">
        <v>585</v>
      </c>
      <c r="C73" s="92"/>
      <c r="D73" s="132">
        <f>SUM(D74)</f>
        <v>15000</v>
      </c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7"/>
      <c r="BK73" s="47"/>
      <c r="BL73" s="47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7"/>
      <c r="CA73" s="47"/>
      <c r="CB73" s="47"/>
      <c r="CC73" s="47"/>
      <c r="CD73" s="47"/>
      <c r="CE73" s="47"/>
      <c r="CF73" s="47"/>
      <c r="CG73" s="47"/>
      <c r="CH73" s="47"/>
      <c r="CI73" s="47"/>
      <c r="CJ73" s="47"/>
      <c r="CK73" s="47"/>
      <c r="CL73" s="47"/>
      <c r="CM73" s="47"/>
      <c r="CN73" s="47"/>
      <c r="CO73" s="47"/>
      <c r="CP73" s="47"/>
      <c r="CQ73" s="47"/>
      <c r="CR73" s="47"/>
      <c r="CS73" s="47"/>
      <c r="CT73" s="47"/>
      <c r="CU73" s="47"/>
      <c r="CV73" s="47"/>
      <c r="CW73" s="47"/>
      <c r="CX73" s="47"/>
      <c r="CY73" s="47"/>
      <c r="CZ73" s="47"/>
      <c r="DA73" s="47"/>
      <c r="DB73" s="47"/>
      <c r="DC73" s="47"/>
      <c r="DD73" s="47"/>
      <c r="DE73" s="47"/>
      <c r="DF73" s="47"/>
    </row>
    <row r="74" spans="1:4" ht="48" thickBot="1">
      <c r="A74" s="53" t="s">
        <v>506</v>
      </c>
      <c r="B74" s="93" t="s">
        <v>586</v>
      </c>
      <c r="C74" s="93">
        <v>200</v>
      </c>
      <c r="D74" s="132">
        <v>15000</v>
      </c>
    </row>
    <row r="75" spans="1:4" ht="32.25" thickBot="1">
      <c r="A75" s="73" t="s">
        <v>147</v>
      </c>
      <c r="B75" s="241" t="s">
        <v>38</v>
      </c>
      <c r="C75" s="242"/>
      <c r="D75" s="243">
        <f>D76+D79+D83+D88+D92</f>
        <v>1303621.13</v>
      </c>
    </row>
    <row r="76" spans="1:4" ht="36" customHeight="1" thickBot="1">
      <c r="A76" s="174" t="s">
        <v>492</v>
      </c>
      <c r="B76" s="244" t="s">
        <v>488</v>
      </c>
      <c r="C76" s="249"/>
      <c r="D76" s="245">
        <f>D77</f>
        <v>50000</v>
      </c>
    </row>
    <row r="77" spans="1:4" ht="34.5" customHeight="1" thickBot="1">
      <c r="A77" s="54" t="s">
        <v>64</v>
      </c>
      <c r="B77" s="2" t="s">
        <v>148</v>
      </c>
      <c r="C77" s="5"/>
      <c r="D77" s="61">
        <f>D78</f>
        <v>50000</v>
      </c>
    </row>
    <row r="78" spans="1:4" ht="77.25" customHeight="1" thickBot="1">
      <c r="A78" s="200" t="s">
        <v>149</v>
      </c>
      <c r="B78" s="225" t="s">
        <v>259</v>
      </c>
      <c r="C78" s="191">
        <v>800</v>
      </c>
      <c r="D78" s="219">
        <v>50000</v>
      </c>
    </row>
    <row r="79" spans="1:4" ht="33" customHeight="1" thickBot="1">
      <c r="A79" s="240" t="s">
        <v>65</v>
      </c>
      <c r="B79" s="244" t="s">
        <v>151</v>
      </c>
      <c r="C79" s="249"/>
      <c r="D79" s="245">
        <f>D80</f>
        <v>200550</v>
      </c>
    </row>
    <row r="80" spans="1:4" ht="21.75" customHeight="1" thickBot="1">
      <c r="A80" s="316" t="s">
        <v>64</v>
      </c>
      <c r="B80" s="225" t="s">
        <v>587</v>
      </c>
      <c r="C80" s="191"/>
      <c r="D80" s="219">
        <f>D81+D82</f>
        <v>200550</v>
      </c>
    </row>
    <row r="81" spans="1:4" ht="69.75" customHeight="1" thickBot="1">
      <c r="A81" s="200" t="s">
        <v>150</v>
      </c>
      <c r="B81" s="225" t="s">
        <v>333</v>
      </c>
      <c r="C81" s="191">
        <v>100</v>
      </c>
      <c r="D81" s="219">
        <v>197644</v>
      </c>
    </row>
    <row r="82" spans="1:4" ht="58.5" customHeight="1" thickBot="1">
      <c r="A82" s="317" t="s">
        <v>49</v>
      </c>
      <c r="B82" s="225" t="s">
        <v>333</v>
      </c>
      <c r="C82" s="191">
        <v>200</v>
      </c>
      <c r="D82" s="219">
        <v>2906</v>
      </c>
    </row>
    <row r="83" spans="1:4" ht="48" thickBot="1">
      <c r="A83" s="286" t="s">
        <v>493</v>
      </c>
      <c r="B83" s="244" t="s">
        <v>487</v>
      </c>
      <c r="C83" s="249"/>
      <c r="D83" s="245">
        <f>D84</f>
        <v>772361.13</v>
      </c>
    </row>
    <row r="84" spans="1:4" ht="48" thickBot="1">
      <c r="A84" s="66" t="s">
        <v>493</v>
      </c>
      <c r="B84" s="225" t="s">
        <v>491</v>
      </c>
      <c r="C84" s="191"/>
      <c r="D84" s="219">
        <f>D85+D86+D87</f>
        <v>772361.13</v>
      </c>
    </row>
    <row r="85" spans="1:4" ht="66.75" customHeight="1" thickBot="1">
      <c r="A85" s="66" t="s">
        <v>336</v>
      </c>
      <c r="B85" s="225" t="s">
        <v>334</v>
      </c>
      <c r="C85" s="191">
        <v>200</v>
      </c>
      <c r="D85" s="219">
        <v>276061.22</v>
      </c>
    </row>
    <row r="86" spans="1:4" ht="63.75" thickBot="1">
      <c r="A86" s="53" t="s">
        <v>335</v>
      </c>
      <c r="B86" s="2" t="s">
        <v>485</v>
      </c>
      <c r="C86" s="5">
        <v>200</v>
      </c>
      <c r="D86" s="61">
        <v>401940</v>
      </c>
    </row>
    <row r="87" spans="1:4" ht="63.75" thickBot="1">
      <c r="A87" s="53" t="s">
        <v>337</v>
      </c>
      <c r="B87" s="5" t="s">
        <v>486</v>
      </c>
      <c r="C87" s="5">
        <v>200</v>
      </c>
      <c r="D87" s="61">
        <v>94359.91</v>
      </c>
    </row>
    <row r="88" spans="1:4" ht="50.25" customHeight="1" thickBot="1">
      <c r="A88" s="71" t="s">
        <v>493</v>
      </c>
      <c r="B88" s="313" t="s">
        <v>578</v>
      </c>
      <c r="C88" s="313"/>
      <c r="D88" s="314">
        <f>D89</f>
        <v>280000</v>
      </c>
    </row>
    <row r="89" spans="1:4" ht="48" thickBot="1">
      <c r="A89" s="239" t="s">
        <v>493</v>
      </c>
      <c r="B89" s="246" t="s">
        <v>579</v>
      </c>
      <c r="C89" s="246"/>
      <c r="D89" s="315">
        <f>D90+D91</f>
        <v>280000</v>
      </c>
    </row>
    <row r="90" spans="1:4" ht="48" thickBot="1">
      <c r="A90" s="239" t="s">
        <v>338</v>
      </c>
      <c r="B90" s="246" t="s">
        <v>489</v>
      </c>
      <c r="C90" s="246">
        <v>200</v>
      </c>
      <c r="D90" s="315">
        <v>230000</v>
      </c>
    </row>
    <row r="91" spans="1:4" ht="48" thickBot="1">
      <c r="A91" s="239" t="s">
        <v>339</v>
      </c>
      <c r="B91" s="246" t="s">
        <v>490</v>
      </c>
      <c r="C91" s="246">
        <v>200</v>
      </c>
      <c r="D91" s="315">
        <v>50000</v>
      </c>
    </row>
    <row r="92" spans="1:4" ht="63.75" thickBot="1">
      <c r="A92" s="247" t="s">
        <v>495</v>
      </c>
      <c r="B92" s="248" t="s">
        <v>494</v>
      </c>
      <c r="C92" s="248" t="s">
        <v>497</v>
      </c>
      <c r="D92" s="248">
        <f>D94</f>
        <v>710</v>
      </c>
    </row>
    <row r="93" spans="1:4" ht="63.75" thickBot="1">
      <c r="A93" s="239" t="s">
        <v>496</v>
      </c>
      <c r="B93" s="246" t="s">
        <v>510</v>
      </c>
      <c r="C93" s="246">
        <v>0</v>
      </c>
      <c r="D93" s="246">
        <v>710</v>
      </c>
    </row>
    <row r="94" spans="1:4" ht="79.5" thickBot="1">
      <c r="A94" s="239" t="s">
        <v>378</v>
      </c>
      <c r="B94" s="246" t="s">
        <v>510</v>
      </c>
      <c r="C94" s="246">
        <v>200</v>
      </c>
      <c r="D94" s="246">
        <v>710</v>
      </c>
    </row>
    <row r="95" spans="1:4" ht="63.75" thickBot="1">
      <c r="A95" s="323" t="s">
        <v>594</v>
      </c>
      <c r="B95" s="318" t="s">
        <v>592</v>
      </c>
      <c r="C95" s="324" t="s">
        <v>593</v>
      </c>
      <c r="D95" s="326">
        <v>340950.55</v>
      </c>
    </row>
    <row r="96" spans="1:4" ht="36" customHeight="1" thickBot="1">
      <c r="A96" s="239" t="s">
        <v>595</v>
      </c>
      <c r="B96" s="246" t="s">
        <v>592</v>
      </c>
      <c r="C96" s="322">
        <v>0</v>
      </c>
      <c r="D96" s="315">
        <v>340950.55</v>
      </c>
    </row>
    <row r="97" spans="1:4" ht="115.5" customHeight="1" thickBot="1">
      <c r="A97" s="239" t="s">
        <v>598</v>
      </c>
      <c r="B97" s="246" t="s">
        <v>596</v>
      </c>
      <c r="C97" s="322">
        <v>200</v>
      </c>
      <c r="D97" s="325">
        <v>340955.55</v>
      </c>
    </row>
    <row r="98" spans="1:4" ht="16.5" thickBot="1">
      <c r="A98" s="222" t="s">
        <v>499</v>
      </c>
      <c r="B98" s="250"/>
      <c r="C98" s="250"/>
      <c r="D98" s="251">
        <f>D9+D14+D32+D37+D43+D58+D71+D75+D95</f>
        <v>15642013.129999999</v>
      </c>
    </row>
    <row r="102" ht="22.5" customHeight="1"/>
  </sheetData>
  <sheetProtection/>
  <mergeCells count="5">
    <mergeCell ref="A6:D6"/>
    <mergeCell ref="B3:D3"/>
    <mergeCell ref="B1:D1"/>
    <mergeCell ref="B4:D4"/>
    <mergeCell ref="A2:D2"/>
  </mergeCells>
  <printOptions/>
  <pageMargins left="0.7" right="0.7" top="0.75" bottom="0.75" header="0.3" footer="0.3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G83"/>
  <sheetViews>
    <sheetView zoomScalePageLayoutView="0" workbookViewId="0" topLeftCell="A1">
      <selection activeCell="B7" sqref="B7:F7"/>
    </sheetView>
  </sheetViews>
  <sheetFormatPr defaultColWidth="9.00390625" defaultRowHeight="15.75"/>
  <cols>
    <col min="1" max="1" width="2.375" style="0" customWidth="1"/>
    <col min="2" max="2" width="33.125" style="0" customWidth="1"/>
    <col min="3" max="3" width="18.625" style="0" customWidth="1"/>
    <col min="4" max="4" width="5.125" style="0" customWidth="1"/>
    <col min="5" max="5" width="13.00390625" style="0" customWidth="1"/>
    <col min="6" max="6" width="12.875" style="0" customWidth="1"/>
  </cols>
  <sheetData>
    <row r="1" spans="4:6" ht="15.75">
      <c r="D1" s="355" t="s">
        <v>267</v>
      </c>
      <c r="E1" s="355"/>
      <c r="F1" s="355"/>
    </row>
    <row r="2" spans="3:6" ht="48.75" customHeight="1">
      <c r="C2" s="355" t="s">
        <v>268</v>
      </c>
      <c r="D2" s="355"/>
      <c r="E2" s="355"/>
      <c r="F2" s="355"/>
    </row>
    <row r="3" spans="4:6" ht="15.75">
      <c r="D3" s="355" t="s">
        <v>323</v>
      </c>
      <c r="E3" s="355"/>
      <c r="F3" s="355"/>
    </row>
    <row r="4" spans="3:4" ht="24.75" customHeight="1">
      <c r="C4" s="363"/>
      <c r="D4" s="365"/>
    </row>
    <row r="5" spans="2:4" ht="53.25" customHeight="1" hidden="1">
      <c r="B5" s="23"/>
      <c r="D5" s="23"/>
    </row>
    <row r="6" ht="15.75" hidden="1">
      <c r="B6" s="23"/>
    </row>
    <row r="7" spans="2:6" ht="146.25" customHeight="1">
      <c r="B7" s="353"/>
      <c r="C7" s="353"/>
      <c r="D7" s="353"/>
      <c r="E7" s="344"/>
      <c r="F7" s="344"/>
    </row>
    <row r="8" ht="19.5" customHeight="1" thickBot="1">
      <c r="B8" s="36"/>
    </row>
    <row r="9" spans="2:6" ht="45.75" customHeight="1" thickBot="1">
      <c r="B9" s="2" t="s">
        <v>59</v>
      </c>
      <c r="C9" s="2" t="s">
        <v>90</v>
      </c>
      <c r="D9" s="3" t="s">
        <v>67</v>
      </c>
      <c r="E9" s="2" t="s">
        <v>263</v>
      </c>
      <c r="F9" s="2" t="s">
        <v>264</v>
      </c>
    </row>
    <row r="10" spans="2:6" ht="83.25" customHeight="1" thickBot="1">
      <c r="B10" s="90" t="s">
        <v>210</v>
      </c>
      <c r="C10" s="91" t="s">
        <v>176</v>
      </c>
      <c r="D10" s="112"/>
      <c r="E10" s="113">
        <f>SUM(E12:E14)</f>
        <v>490000</v>
      </c>
      <c r="F10" s="113">
        <f>SUM(F12:F14)</f>
        <v>490000</v>
      </c>
    </row>
    <row r="11" spans="2:6" ht="53.25" customHeight="1" thickBot="1">
      <c r="B11" s="72" t="s">
        <v>8</v>
      </c>
      <c r="C11" s="92" t="s">
        <v>177</v>
      </c>
      <c r="D11" s="114"/>
      <c r="E11" s="115">
        <f>SUM(E12:E14)</f>
        <v>490000</v>
      </c>
      <c r="F11" s="115">
        <f>SUM(F12:F14)</f>
        <v>490000</v>
      </c>
    </row>
    <row r="12" spans="2:6" ht="85.5" customHeight="1" thickBot="1">
      <c r="B12" s="52" t="s">
        <v>68</v>
      </c>
      <c r="C12" s="95" t="s">
        <v>180</v>
      </c>
      <c r="D12" s="116">
        <v>200</v>
      </c>
      <c r="E12" s="117">
        <v>350000</v>
      </c>
      <c r="F12" s="117">
        <v>350000</v>
      </c>
    </row>
    <row r="13" spans="2:6" ht="102.75" customHeight="1" thickBot="1">
      <c r="B13" s="106" t="s">
        <v>234</v>
      </c>
      <c r="C13" s="93" t="s">
        <v>178</v>
      </c>
      <c r="D13" s="93">
        <v>200</v>
      </c>
      <c r="E13" s="118">
        <v>100000</v>
      </c>
      <c r="F13" s="118">
        <v>100000</v>
      </c>
    </row>
    <row r="14" spans="2:6" ht="110.25" customHeight="1" thickBot="1">
      <c r="B14" s="52" t="s">
        <v>69</v>
      </c>
      <c r="C14" s="93" t="s">
        <v>179</v>
      </c>
      <c r="D14" s="93">
        <v>600</v>
      </c>
      <c r="E14" s="119">
        <v>40000</v>
      </c>
      <c r="F14" s="119">
        <v>40000</v>
      </c>
    </row>
    <row r="15" spans="2:6" ht="78" customHeight="1" thickBot="1">
      <c r="B15" s="73" t="s">
        <v>209</v>
      </c>
      <c r="C15" s="91" t="s">
        <v>181</v>
      </c>
      <c r="D15" s="120"/>
      <c r="E15" s="121">
        <f>SUM(E16+E28)</f>
        <v>4567920</v>
      </c>
      <c r="F15" s="121">
        <f>SUM(F16+F28)</f>
        <v>4567920</v>
      </c>
    </row>
    <row r="16" spans="2:6" ht="61.5" customHeight="1" thickBot="1">
      <c r="B16" s="71" t="s">
        <v>146</v>
      </c>
      <c r="C16" s="104" t="s">
        <v>182</v>
      </c>
      <c r="D16" s="122"/>
      <c r="E16" s="123">
        <f>SUM(E18:E27)</f>
        <v>4544920</v>
      </c>
      <c r="F16" s="123">
        <f>SUM(F18:F27)</f>
        <v>4544920</v>
      </c>
    </row>
    <row r="17" spans="2:6" ht="50.25" customHeight="1" thickBot="1">
      <c r="B17" s="66" t="s">
        <v>24</v>
      </c>
      <c r="C17" s="92" t="s">
        <v>183</v>
      </c>
      <c r="D17" s="124"/>
      <c r="E17" s="125">
        <f>SUM(E18:E20)</f>
        <v>3484576</v>
      </c>
      <c r="F17" s="125">
        <f>SUM(F18:F20)</f>
        <v>3484576</v>
      </c>
    </row>
    <row r="18" spans="2:6" ht="149.25" customHeight="1" thickBot="1">
      <c r="B18" s="9" t="s">
        <v>25</v>
      </c>
      <c r="C18" s="93" t="s">
        <v>208</v>
      </c>
      <c r="D18" s="93">
        <v>100</v>
      </c>
      <c r="E18" s="126">
        <v>3014209</v>
      </c>
      <c r="F18" s="126">
        <v>3014209</v>
      </c>
    </row>
    <row r="19" spans="2:6" ht="83.25" customHeight="1" thickBot="1">
      <c r="B19" s="9" t="s">
        <v>26</v>
      </c>
      <c r="C19" s="127" t="s">
        <v>211</v>
      </c>
      <c r="D19" s="128">
        <v>200</v>
      </c>
      <c r="E19" s="129">
        <v>460367</v>
      </c>
      <c r="F19" s="129">
        <v>460367</v>
      </c>
    </row>
    <row r="20" spans="2:6" ht="50.25" customHeight="1" thickBot="1">
      <c r="B20" s="9" t="s">
        <v>27</v>
      </c>
      <c r="C20" s="127" t="s">
        <v>212</v>
      </c>
      <c r="D20" s="130">
        <v>800</v>
      </c>
      <c r="E20" s="131">
        <v>10000</v>
      </c>
      <c r="F20" s="131">
        <v>10000</v>
      </c>
    </row>
    <row r="21" spans="2:6" ht="138.75" customHeight="1" thickBot="1">
      <c r="B21" s="164" t="s">
        <v>28</v>
      </c>
      <c r="C21" s="165" t="s">
        <v>271</v>
      </c>
      <c r="D21" s="120">
        <v>100</v>
      </c>
      <c r="E21" s="152">
        <v>859424</v>
      </c>
      <c r="F21" s="152">
        <v>859424</v>
      </c>
    </row>
    <row r="22" spans="2:6" ht="125.25" customHeight="1" thickBot="1">
      <c r="B22" s="9" t="s">
        <v>29</v>
      </c>
      <c r="C22" s="93" t="s">
        <v>213</v>
      </c>
      <c r="D22" s="127">
        <v>200</v>
      </c>
      <c r="E22" s="119">
        <v>25000</v>
      </c>
      <c r="F22" s="119">
        <v>25000</v>
      </c>
    </row>
    <row r="23" spans="2:6" ht="95.25" customHeight="1" thickBot="1">
      <c r="B23" s="9" t="s">
        <v>30</v>
      </c>
      <c r="C23" s="93" t="s">
        <v>214</v>
      </c>
      <c r="D23" s="127">
        <v>200</v>
      </c>
      <c r="E23" s="119">
        <v>18000</v>
      </c>
      <c r="F23" s="119">
        <v>18000</v>
      </c>
    </row>
    <row r="24" spans="2:6" ht="125.25" customHeight="1" thickBot="1">
      <c r="B24" s="9" t="s">
        <v>273</v>
      </c>
      <c r="C24" s="93" t="s">
        <v>215</v>
      </c>
      <c r="D24" s="133">
        <v>200</v>
      </c>
      <c r="E24" s="134">
        <v>800</v>
      </c>
      <c r="F24" s="134">
        <v>800</v>
      </c>
    </row>
    <row r="25" spans="2:6" ht="114.75" customHeight="1" thickBot="1">
      <c r="B25" s="9" t="s">
        <v>31</v>
      </c>
      <c r="C25" s="93" t="s">
        <v>216</v>
      </c>
      <c r="D25" s="124">
        <v>300</v>
      </c>
      <c r="E25" s="125">
        <v>36000</v>
      </c>
      <c r="F25" s="125">
        <v>36000</v>
      </c>
    </row>
    <row r="26" spans="2:6" ht="115.5" customHeight="1" thickBot="1">
      <c r="B26" s="111" t="s">
        <v>166</v>
      </c>
      <c r="C26" s="93" t="s">
        <v>217</v>
      </c>
      <c r="D26" s="133">
        <v>200</v>
      </c>
      <c r="E26" s="134">
        <v>70000</v>
      </c>
      <c r="F26" s="134">
        <v>70000</v>
      </c>
    </row>
    <row r="27" spans="2:6" ht="125.25" customHeight="1" thickBot="1">
      <c r="B27" s="62" t="s">
        <v>222</v>
      </c>
      <c r="C27" s="119" t="s">
        <v>280</v>
      </c>
      <c r="D27" s="167">
        <v>200</v>
      </c>
      <c r="E27" s="126">
        <v>51120</v>
      </c>
      <c r="F27" s="134">
        <v>51120</v>
      </c>
    </row>
    <row r="28" spans="2:6" ht="32.25" thickBot="1">
      <c r="B28" s="65" t="s">
        <v>115</v>
      </c>
      <c r="C28" s="94" t="s">
        <v>218</v>
      </c>
      <c r="D28" s="135"/>
      <c r="E28" s="136">
        <f>SUM(E29)</f>
        <v>23000</v>
      </c>
      <c r="F28" s="136">
        <f>SUM(F29)</f>
        <v>23000</v>
      </c>
    </row>
    <row r="29" spans="2:6" ht="48" thickBot="1">
      <c r="B29" s="66" t="s">
        <v>32</v>
      </c>
      <c r="C29" s="92" t="s">
        <v>219</v>
      </c>
      <c r="D29" s="56"/>
      <c r="E29" s="137">
        <f>SUM(E30:E31)</f>
        <v>23000</v>
      </c>
      <c r="F29" s="137">
        <f>SUM(F30:F31)</f>
        <v>23000</v>
      </c>
    </row>
    <row r="30" spans="2:6" ht="110.25" customHeight="1" thickBot="1">
      <c r="B30" s="9" t="s">
        <v>33</v>
      </c>
      <c r="C30" s="93" t="s">
        <v>281</v>
      </c>
      <c r="D30" s="56">
        <v>200</v>
      </c>
      <c r="E30" s="126">
        <v>15000</v>
      </c>
      <c r="F30" s="126">
        <v>15000</v>
      </c>
    </row>
    <row r="31" spans="2:6" ht="81.75" customHeight="1" thickBot="1">
      <c r="B31" s="55" t="s">
        <v>34</v>
      </c>
      <c r="C31" s="93" t="s">
        <v>282</v>
      </c>
      <c r="D31" s="128">
        <v>800</v>
      </c>
      <c r="E31" s="129">
        <v>8000</v>
      </c>
      <c r="F31" s="129">
        <v>8000</v>
      </c>
    </row>
    <row r="32" spans="2:6" ht="84.75" customHeight="1" thickBot="1">
      <c r="B32" s="90" t="s">
        <v>156</v>
      </c>
      <c r="C32" s="91" t="s">
        <v>184</v>
      </c>
      <c r="D32" s="138"/>
      <c r="E32" s="139">
        <f>E33</f>
        <v>313200</v>
      </c>
      <c r="F32" s="139">
        <f>F33</f>
        <v>313200</v>
      </c>
    </row>
    <row r="33" spans="2:6" ht="70.5" customHeight="1" thickBot="1">
      <c r="B33" s="68" t="s">
        <v>7</v>
      </c>
      <c r="C33" s="94" t="s">
        <v>220</v>
      </c>
      <c r="D33" s="140"/>
      <c r="E33" s="141">
        <f>SUM(E35:E37)</f>
        <v>313200</v>
      </c>
      <c r="F33" s="141">
        <f>SUM(F35:F37)</f>
        <v>313200</v>
      </c>
    </row>
    <row r="34" spans="2:6" ht="48.75" customHeight="1" thickBot="1">
      <c r="B34" s="66" t="s">
        <v>9</v>
      </c>
      <c r="C34" s="92" t="s">
        <v>185</v>
      </c>
      <c r="D34" s="92"/>
      <c r="E34" s="132">
        <f>SUM(E35:E37)</f>
        <v>313200</v>
      </c>
      <c r="F34" s="132">
        <f>SUM(F35:F37)</f>
        <v>313200</v>
      </c>
    </row>
    <row r="35" spans="2:6" ht="102.75" customHeight="1" thickBot="1">
      <c r="B35" s="52" t="s">
        <v>168</v>
      </c>
      <c r="C35" s="93" t="s">
        <v>283</v>
      </c>
      <c r="D35" s="93">
        <v>200</v>
      </c>
      <c r="E35" s="142">
        <v>50000</v>
      </c>
      <c r="F35" s="142">
        <v>50000</v>
      </c>
    </row>
    <row r="36" spans="2:6" ht="64.5" customHeight="1" thickBot="1">
      <c r="B36" s="52" t="s">
        <v>164</v>
      </c>
      <c r="C36" s="93" t="s">
        <v>221</v>
      </c>
      <c r="D36" s="93">
        <v>200</v>
      </c>
      <c r="E36" s="142">
        <v>63200</v>
      </c>
      <c r="F36" s="142">
        <v>63200</v>
      </c>
    </row>
    <row r="37" spans="2:7" ht="114.75" customHeight="1" thickBot="1">
      <c r="B37" s="52" t="s">
        <v>50</v>
      </c>
      <c r="C37" s="97" t="s">
        <v>223</v>
      </c>
      <c r="D37" s="93">
        <v>200</v>
      </c>
      <c r="E37" s="142">
        <v>200000</v>
      </c>
      <c r="F37" s="142">
        <v>200000</v>
      </c>
      <c r="G37">
        <v>0</v>
      </c>
    </row>
    <row r="38" spans="2:6" ht="66.75" customHeight="1" thickBot="1">
      <c r="B38" s="110" t="s">
        <v>224</v>
      </c>
      <c r="C38" s="91" t="s">
        <v>226</v>
      </c>
      <c r="D38" s="138"/>
      <c r="E38" s="139">
        <f>SUM(E39)</f>
        <v>31000</v>
      </c>
      <c r="F38" s="139">
        <f>SUM(F39)</f>
        <v>31000</v>
      </c>
    </row>
    <row r="39" spans="2:6" ht="77.25" customHeight="1" thickBot="1">
      <c r="B39" s="79" t="s">
        <v>225</v>
      </c>
      <c r="C39" s="94" t="s">
        <v>227</v>
      </c>
      <c r="D39" s="122"/>
      <c r="E39" s="123">
        <f>SUM(E40)</f>
        <v>31000</v>
      </c>
      <c r="F39" s="123">
        <f>SUM(F40)</f>
        <v>31000</v>
      </c>
    </row>
    <row r="40" spans="2:6" ht="42.75" customHeight="1" thickBot="1">
      <c r="B40" s="172" t="s">
        <v>228</v>
      </c>
      <c r="C40" s="92" t="s">
        <v>186</v>
      </c>
      <c r="D40" s="124">
        <v>200</v>
      </c>
      <c r="E40" s="143">
        <f>SUM(E41:E43)</f>
        <v>31000</v>
      </c>
      <c r="F40" s="143">
        <f>SUM(F41:F43)</f>
        <v>31000</v>
      </c>
    </row>
    <row r="41" spans="2:6" ht="124.5" customHeight="1" thickBot="1">
      <c r="B41" s="52" t="s">
        <v>233</v>
      </c>
      <c r="C41" s="159" t="s">
        <v>229</v>
      </c>
      <c r="D41" s="92">
        <v>200</v>
      </c>
      <c r="E41" s="143">
        <v>5000</v>
      </c>
      <c r="F41" s="143">
        <v>5000</v>
      </c>
    </row>
    <row r="42" spans="2:6" ht="95.25" customHeight="1" thickBot="1">
      <c r="B42" s="96" t="s">
        <v>260</v>
      </c>
      <c r="C42" s="159" t="s">
        <v>230</v>
      </c>
      <c r="D42" s="124">
        <v>200</v>
      </c>
      <c r="E42" s="125">
        <v>16000</v>
      </c>
      <c r="F42" s="125">
        <v>16000</v>
      </c>
    </row>
    <row r="43" spans="2:6" ht="66.75" customHeight="1" thickBot="1">
      <c r="B43" s="107" t="s">
        <v>261</v>
      </c>
      <c r="C43" s="159" t="s">
        <v>231</v>
      </c>
      <c r="D43" s="144">
        <v>200</v>
      </c>
      <c r="E43" s="145">
        <v>10000</v>
      </c>
      <c r="F43" s="145">
        <v>10000</v>
      </c>
    </row>
    <row r="44" spans="2:6" ht="82.5" customHeight="1" thickBot="1">
      <c r="B44" s="78" t="s">
        <v>232</v>
      </c>
      <c r="C44" s="91" t="s">
        <v>10</v>
      </c>
      <c r="D44" s="138"/>
      <c r="E44" s="139">
        <f>SUM(E45+E49+E52+E56)</f>
        <v>3127819</v>
      </c>
      <c r="F44" s="139">
        <f>SUM(F45+F49+F52+F56)</f>
        <v>3022519</v>
      </c>
    </row>
    <row r="45" spans="2:6" ht="58.5" customHeight="1" thickBot="1">
      <c r="B45" s="79" t="s">
        <v>142</v>
      </c>
      <c r="C45" s="94" t="s">
        <v>11</v>
      </c>
      <c r="D45" s="122"/>
      <c r="E45" s="123">
        <f>SUM(E46)</f>
        <v>1459600</v>
      </c>
      <c r="F45" s="123">
        <f>SUM(F46)</f>
        <v>1451600</v>
      </c>
    </row>
    <row r="46" spans="2:6" ht="30.75" customHeight="1" thickBot="1">
      <c r="B46" s="69" t="s">
        <v>12</v>
      </c>
      <c r="C46" s="92" t="s">
        <v>13</v>
      </c>
      <c r="D46" s="124"/>
      <c r="E46" s="143">
        <f>SUM(E47:E48)</f>
        <v>1459600</v>
      </c>
      <c r="F46" s="143">
        <f>SUM(F47:F48)</f>
        <v>1451600</v>
      </c>
    </row>
    <row r="47" spans="2:6" ht="66.75" customHeight="1" thickBot="1">
      <c r="B47" s="52" t="s">
        <v>71</v>
      </c>
      <c r="C47" s="93" t="s">
        <v>236</v>
      </c>
      <c r="D47" s="92">
        <v>200</v>
      </c>
      <c r="E47" s="143">
        <v>850000</v>
      </c>
      <c r="F47" s="143">
        <v>850000</v>
      </c>
    </row>
    <row r="48" spans="2:6" ht="95.25" customHeight="1" thickBot="1">
      <c r="B48" s="96" t="s">
        <v>72</v>
      </c>
      <c r="C48" s="97" t="s">
        <v>235</v>
      </c>
      <c r="D48" s="124">
        <v>200</v>
      </c>
      <c r="E48" s="125">
        <v>609600</v>
      </c>
      <c r="F48" s="125">
        <v>601600</v>
      </c>
    </row>
    <row r="49" spans="2:6" ht="47.25" customHeight="1" thickBot="1">
      <c r="B49" s="68" t="s">
        <v>237</v>
      </c>
      <c r="C49" s="98" t="s">
        <v>187</v>
      </c>
      <c r="D49" s="146"/>
      <c r="E49" s="141">
        <f>SUM(E50)</f>
        <v>100000</v>
      </c>
      <c r="F49" s="141">
        <f>SUM(F50)</f>
        <v>100000</v>
      </c>
    </row>
    <row r="50" spans="2:6" ht="29.25" customHeight="1" thickBot="1">
      <c r="B50" s="67" t="s">
        <v>189</v>
      </c>
      <c r="C50" s="92" t="s">
        <v>188</v>
      </c>
      <c r="D50" s="147"/>
      <c r="E50" s="148">
        <f>SUM(E51)</f>
        <v>100000</v>
      </c>
      <c r="F50" s="148">
        <f>SUM(F51)</f>
        <v>100000</v>
      </c>
    </row>
    <row r="51" spans="2:6" ht="65.25" customHeight="1" thickBot="1">
      <c r="B51" s="53" t="s">
        <v>239</v>
      </c>
      <c r="C51" s="93" t="s">
        <v>238</v>
      </c>
      <c r="D51" s="128">
        <v>200</v>
      </c>
      <c r="E51" s="131">
        <v>100000</v>
      </c>
      <c r="F51" s="131">
        <v>100000</v>
      </c>
    </row>
    <row r="52" spans="2:6" ht="48" customHeight="1" thickBot="1">
      <c r="B52" s="65" t="s">
        <v>63</v>
      </c>
      <c r="C52" s="98" t="s">
        <v>14</v>
      </c>
      <c r="D52" s="149"/>
      <c r="E52" s="150">
        <f>SUM(E53)</f>
        <v>1448219</v>
      </c>
      <c r="F52" s="150">
        <f>SUM(F53)</f>
        <v>1350919</v>
      </c>
    </row>
    <row r="53" spans="2:6" ht="33.75" customHeight="1" thickBot="1">
      <c r="B53" s="66" t="s">
        <v>15</v>
      </c>
      <c r="C53" s="92" t="s">
        <v>16</v>
      </c>
      <c r="D53" s="147"/>
      <c r="E53" s="148">
        <f>SUM(E54:E55)</f>
        <v>1448219</v>
      </c>
      <c r="F53" s="148">
        <f>SUM(F54:F55)</f>
        <v>1350919</v>
      </c>
    </row>
    <row r="54" spans="2:6" ht="99" customHeight="1" thickBot="1">
      <c r="B54" s="64" t="s">
        <v>143</v>
      </c>
      <c r="C54" s="144" t="s">
        <v>240</v>
      </c>
      <c r="D54" s="128">
        <v>200</v>
      </c>
      <c r="E54" s="131">
        <v>1398219</v>
      </c>
      <c r="F54" s="131">
        <v>1300919</v>
      </c>
    </row>
    <row r="55" spans="2:6" ht="45" customHeight="1" thickBot="1">
      <c r="B55" s="52" t="s">
        <v>241</v>
      </c>
      <c r="C55" s="93" t="s">
        <v>242</v>
      </c>
      <c r="D55" s="93">
        <v>200</v>
      </c>
      <c r="E55" s="126">
        <v>50000</v>
      </c>
      <c r="F55" s="126">
        <v>50000</v>
      </c>
    </row>
    <row r="56" spans="2:6" ht="66.75" customHeight="1" thickBot="1">
      <c r="B56" s="168" t="s">
        <v>289</v>
      </c>
      <c r="C56" s="146" t="s">
        <v>291</v>
      </c>
      <c r="D56" s="149"/>
      <c r="E56" s="150">
        <f>SUM(E57)</f>
        <v>120000</v>
      </c>
      <c r="F56" s="150">
        <f>SUM(F57)</f>
        <v>120000</v>
      </c>
    </row>
    <row r="57" spans="2:6" ht="61.5" customHeight="1" thickBot="1">
      <c r="B57" s="169" t="s">
        <v>290</v>
      </c>
      <c r="C57" s="93" t="s">
        <v>292</v>
      </c>
      <c r="D57" s="127"/>
      <c r="E57" s="119">
        <f>SUM(E58)</f>
        <v>120000</v>
      </c>
      <c r="F57" s="119">
        <f>SUM(F58)</f>
        <v>120000</v>
      </c>
    </row>
    <row r="58" spans="2:6" ht="110.25" customHeight="1" thickBot="1">
      <c r="B58" s="170" t="s">
        <v>294</v>
      </c>
      <c r="C58" s="93" t="s">
        <v>249</v>
      </c>
      <c r="D58" s="127">
        <v>200</v>
      </c>
      <c r="E58" s="119">
        <v>120000</v>
      </c>
      <c r="F58" s="119">
        <v>120000</v>
      </c>
    </row>
    <row r="59" spans="2:6" ht="80.25" customHeight="1" thickBot="1">
      <c r="B59" s="74" t="s">
        <v>243</v>
      </c>
      <c r="C59" s="91" t="s">
        <v>17</v>
      </c>
      <c r="D59" s="151"/>
      <c r="E59" s="152">
        <f>SUM(E60+E68)</f>
        <v>4519461</v>
      </c>
      <c r="F59" s="152">
        <f>SUM(F60+F68)</f>
        <v>4519461</v>
      </c>
    </row>
    <row r="60" spans="2:6" ht="79.5" customHeight="1" thickBot="1">
      <c r="B60" s="68" t="s">
        <v>144</v>
      </c>
      <c r="C60" s="94" t="s">
        <v>18</v>
      </c>
      <c r="D60" s="149"/>
      <c r="E60" s="150">
        <f>SUM(E62:E67)</f>
        <v>4419461</v>
      </c>
      <c r="F60" s="150">
        <f>SUM(F62:F67)</f>
        <v>4419461</v>
      </c>
    </row>
    <row r="61" spans="2:6" ht="46.5" customHeight="1" thickBot="1">
      <c r="B61" s="66" t="s">
        <v>20</v>
      </c>
      <c r="C61" s="92" t="s">
        <v>19</v>
      </c>
      <c r="D61" s="93"/>
      <c r="E61" s="119">
        <f>SUM(E62:E67)</f>
        <v>4419461</v>
      </c>
      <c r="F61" s="119">
        <f>SUM(F62:F67)</f>
        <v>4419461</v>
      </c>
    </row>
    <row r="62" spans="2:6" ht="144.75" customHeight="1" thickBot="1">
      <c r="B62" s="54" t="s">
        <v>154</v>
      </c>
      <c r="C62" s="97" t="s">
        <v>244</v>
      </c>
      <c r="D62" s="127">
        <v>100</v>
      </c>
      <c r="E62" s="119">
        <v>2859567</v>
      </c>
      <c r="F62" s="119">
        <v>2859567</v>
      </c>
    </row>
    <row r="63" spans="2:6" ht="78.75" customHeight="1" thickBot="1">
      <c r="B63" s="10" t="s">
        <v>245</v>
      </c>
      <c r="C63" s="93" t="s">
        <v>244</v>
      </c>
      <c r="D63" s="127">
        <v>200</v>
      </c>
      <c r="E63" s="119">
        <v>1384894</v>
      </c>
      <c r="F63" s="119">
        <v>1389894</v>
      </c>
    </row>
    <row r="64" spans="2:6" ht="53.25" customHeight="1" thickBot="1">
      <c r="B64" s="9" t="s">
        <v>21</v>
      </c>
      <c r="C64" s="93" t="s">
        <v>244</v>
      </c>
      <c r="D64" s="116">
        <v>800</v>
      </c>
      <c r="E64" s="117">
        <v>5000</v>
      </c>
      <c r="F64" s="117">
        <v>5000</v>
      </c>
    </row>
    <row r="65" spans="2:6" ht="121.5" customHeight="1" thickBot="1">
      <c r="B65" s="9" t="s">
        <v>250</v>
      </c>
      <c r="C65" s="93" t="s">
        <v>247</v>
      </c>
      <c r="D65" s="153">
        <v>200</v>
      </c>
      <c r="E65" s="154">
        <v>5000</v>
      </c>
      <c r="F65" s="154">
        <v>5000</v>
      </c>
    </row>
    <row r="66" spans="2:6" ht="63" customHeight="1" thickBot="1">
      <c r="B66" s="107" t="s">
        <v>251</v>
      </c>
      <c r="C66" s="93" t="s">
        <v>248</v>
      </c>
      <c r="D66" s="153">
        <v>200</v>
      </c>
      <c r="E66" s="154">
        <v>15000</v>
      </c>
      <c r="F66" s="154">
        <v>10000</v>
      </c>
    </row>
    <row r="67" spans="2:6" ht="128.25" customHeight="1" thickBot="1">
      <c r="B67" s="107" t="s">
        <v>252</v>
      </c>
      <c r="C67" s="93" t="s">
        <v>249</v>
      </c>
      <c r="D67" s="153">
        <v>200</v>
      </c>
      <c r="E67" s="154">
        <v>150000</v>
      </c>
      <c r="F67" s="154">
        <v>150000</v>
      </c>
    </row>
    <row r="68" spans="2:6" ht="57.75" customHeight="1" thickBot="1">
      <c r="B68" s="70" t="s">
        <v>145</v>
      </c>
      <c r="C68" s="98" t="s">
        <v>246</v>
      </c>
      <c r="D68" s="155"/>
      <c r="E68" s="156">
        <f>SUM(E69)</f>
        <v>100000</v>
      </c>
      <c r="F68" s="156">
        <f>SUM(F69)</f>
        <v>100000</v>
      </c>
    </row>
    <row r="69" spans="2:6" ht="35.25" customHeight="1" thickBot="1">
      <c r="B69" s="66" t="s">
        <v>22</v>
      </c>
      <c r="C69" s="160" t="s">
        <v>258</v>
      </c>
      <c r="D69" s="147"/>
      <c r="E69" s="132">
        <f>SUM(E70)</f>
        <v>100000</v>
      </c>
      <c r="F69" s="132">
        <f>SUM(F70)</f>
        <v>100000</v>
      </c>
    </row>
    <row r="70" spans="2:6" ht="123.75" customHeight="1" thickBot="1">
      <c r="B70" s="9" t="s">
        <v>23</v>
      </c>
      <c r="C70" s="93" t="s">
        <v>253</v>
      </c>
      <c r="D70" s="93">
        <v>200</v>
      </c>
      <c r="E70" s="126">
        <v>100000</v>
      </c>
      <c r="F70" s="126">
        <v>100000</v>
      </c>
    </row>
    <row r="71" spans="2:6" ht="49.5" customHeight="1" thickBot="1">
      <c r="B71" s="76" t="s">
        <v>35</v>
      </c>
      <c r="C71" s="91" t="s">
        <v>254</v>
      </c>
      <c r="D71" s="120"/>
      <c r="E71" s="113">
        <f>SUM(E72)</f>
        <v>10000</v>
      </c>
      <c r="F71" s="113">
        <f>SUM(F72)</f>
        <v>10000</v>
      </c>
    </row>
    <row r="72" spans="2:6" ht="52.5" customHeight="1" thickBot="1">
      <c r="B72" s="77" t="s">
        <v>36</v>
      </c>
      <c r="C72" s="140" t="s">
        <v>255</v>
      </c>
      <c r="D72" s="140"/>
      <c r="E72" s="157">
        <f>SUM(E73)</f>
        <v>10000</v>
      </c>
      <c r="F72" s="157">
        <f>SUM(F73)</f>
        <v>10000</v>
      </c>
    </row>
    <row r="73" spans="2:6" ht="45.75" customHeight="1" thickBot="1">
      <c r="B73" s="75" t="s">
        <v>37</v>
      </c>
      <c r="C73" s="92" t="s">
        <v>256</v>
      </c>
      <c r="D73" s="92"/>
      <c r="E73" s="132">
        <v>10000</v>
      </c>
      <c r="F73" s="132">
        <v>10000</v>
      </c>
    </row>
    <row r="74" spans="2:6" ht="86.25" customHeight="1" thickBot="1">
      <c r="B74" s="53" t="s">
        <v>165</v>
      </c>
      <c r="C74" s="93" t="s">
        <v>257</v>
      </c>
      <c r="D74" s="93">
        <v>200</v>
      </c>
      <c r="E74" s="119">
        <v>10000</v>
      </c>
      <c r="F74" s="119">
        <v>10000</v>
      </c>
    </row>
    <row r="75" spans="2:6" ht="72.75" customHeight="1" thickBot="1">
      <c r="B75" s="73" t="s">
        <v>147</v>
      </c>
      <c r="C75" s="91" t="s">
        <v>38</v>
      </c>
      <c r="D75" s="151"/>
      <c r="E75" s="139">
        <f>SUM(E76+E79)</f>
        <v>201600</v>
      </c>
      <c r="F75" s="139">
        <f>SUM(F76+F79)</f>
        <v>201600</v>
      </c>
    </row>
    <row r="76" spans="2:6" ht="16.5" thickBot="1">
      <c r="B76" s="66" t="s">
        <v>64</v>
      </c>
      <c r="C76" s="92" t="s">
        <v>148</v>
      </c>
      <c r="D76" s="147"/>
      <c r="E76" s="132">
        <f>SUM(E77)</f>
        <v>50000</v>
      </c>
      <c r="F76" s="132">
        <f>SUM(F77)</f>
        <v>50000</v>
      </c>
    </row>
    <row r="77" spans="2:6" ht="133.5" customHeight="1" thickBot="1">
      <c r="B77" s="54" t="s">
        <v>149</v>
      </c>
      <c r="C77" s="93" t="s">
        <v>259</v>
      </c>
      <c r="D77" s="127">
        <v>870</v>
      </c>
      <c r="E77" s="119">
        <v>50000</v>
      </c>
      <c r="F77" s="119">
        <v>50000</v>
      </c>
    </row>
    <row r="78" spans="2:6" ht="84.75" customHeight="1" thickBot="1">
      <c r="B78" s="174" t="s">
        <v>65</v>
      </c>
      <c r="C78" s="98" t="s">
        <v>151</v>
      </c>
      <c r="D78" s="149"/>
      <c r="E78" s="175">
        <f>SUM(E79)</f>
        <v>151600</v>
      </c>
      <c r="F78" s="175">
        <f>SUM(F79)</f>
        <v>151600</v>
      </c>
    </row>
    <row r="79" spans="2:6" ht="16.5" thickBot="1">
      <c r="B79" s="66" t="s">
        <v>64</v>
      </c>
      <c r="C79" s="161" t="s">
        <v>152</v>
      </c>
      <c r="D79" s="147"/>
      <c r="E79" s="132">
        <f>SUM(E80:E82)</f>
        <v>151600</v>
      </c>
      <c r="F79" s="132">
        <f>SUM(F80:F82)</f>
        <v>151600</v>
      </c>
    </row>
    <row r="80" spans="2:6" ht="163.5" customHeight="1" thickBot="1">
      <c r="B80" s="53" t="s">
        <v>150</v>
      </c>
      <c r="C80" s="93" t="s">
        <v>153</v>
      </c>
      <c r="D80" s="127">
        <v>100</v>
      </c>
      <c r="E80" s="119">
        <v>138700</v>
      </c>
      <c r="F80" s="119">
        <v>138700</v>
      </c>
    </row>
    <row r="81" spans="2:6" ht="163.5" customHeight="1" thickBot="1">
      <c r="B81" s="53" t="s">
        <v>150</v>
      </c>
      <c r="C81" s="127" t="s">
        <v>262</v>
      </c>
      <c r="D81" s="127">
        <v>100</v>
      </c>
      <c r="E81" s="119">
        <v>7812</v>
      </c>
      <c r="F81" s="119">
        <v>7812</v>
      </c>
    </row>
    <row r="82" spans="2:6" ht="99" customHeight="1" thickBot="1">
      <c r="B82" s="108" t="s">
        <v>49</v>
      </c>
      <c r="C82" s="158">
        <v>3490000260</v>
      </c>
      <c r="D82" s="127">
        <v>200</v>
      </c>
      <c r="E82" s="119">
        <v>5088</v>
      </c>
      <c r="F82" s="119">
        <v>5088</v>
      </c>
    </row>
    <row r="83" spans="2:6" ht="16.5" thickBot="1">
      <c r="B83" s="51" t="s">
        <v>66</v>
      </c>
      <c r="C83" s="162"/>
      <c r="D83" s="162"/>
      <c r="E83" s="57">
        <f>SUM(E10+E15+E32+E38+E44+E59+E71+E75)</f>
        <v>13261000</v>
      </c>
      <c r="F83" s="57">
        <f>SUM(F10+F15+F32+F38+F44+F59+F71+F75)</f>
        <v>13155700</v>
      </c>
    </row>
  </sheetData>
  <sheetProtection/>
  <mergeCells count="5">
    <mergeCell ref="C4:D4"/>
    <mergeCell ref="B7:F7"/>
    <mergeCell ref="D1:F1"/>
    <mergeCell ref="D3:F3"/>
    <mergeCell ref="C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G86"/>
  <sheetViews>
    <sheetView zoomScalePageLayoutView="0" workbookViewId="0" topLeftCell="A7">
      <selection activeCell="G14" sqref="C14:G14"/>
    </sheetView>
  </sheetViews>
  <sheetFormatPr defaultColWidth="9.00390625" defaultRowHeight="15.75"/>
  <cols>
    <col min="1" max="1" width="5.50390625" style="0" customWidth="1"/>
    <col min="2" max="2" width="9.00390625" style="0" hidden="1" customWidth="1"/>
    <col min="3" max="3" width="30.75390625" style="0" customWidth="1"/>
    <col min="4" max="4" width="14.125" style="0" customWidth="1"/>
    <col min="5" max="5" width="10.25390625" style="0" customWidth="1"/>
    <col min="6" max="6" width="14.75390625" style="0" customWidth="1"/>
    <col min="7" max="7" width="12.875" style="0" customWidth="1"/>
  </cols>
  <sheetData>
    <row r="2" spans="5:7" ht="15.75">
      <c r="E2" s="355" t="s">
        <v>267</v>
      </c>
      <c r="F2" s="355"/>
      <c r="G2" s="355"/>
    </row>
    <row r="3" spans="4:7" ht="15.75">
      <c r="D3" s="355" t="s">
        <v>268</v>
      </c>
      <c r="E3" s="355"/>
      <c r="F3" s="355"/>
      <c r="G3" s="355"/>
    </row>
    <row r="4" spans="4:7" ht="19.5" customHeight="1">
      <c r="D4" s="355" t="s">
        <v>545</v>
      </c>
      <c r="E4" s="344"/>
      <c r="F4" s="344"/>
      <c r="G4" s="344"/>
    </row>
    <row r="5" spans="4:7" ht="33" customHeight="1">
      <c r="D5" s="363"/>
      <c r="E5" s="365"/>
      <c r="F5" s="344"/>
      <c r="G5" s="344"/>
    </row>
    <row r="6" spans="3:5" ht="15.75">
      <c r="C6" s="23"/>
      <c r="E6" s="23"/>
    </row>
    <row r="7" ht="15.75">
      <c r="C7" s="23"/>
    </row>
    <row r="8" spans="3:7" ht="148.5" customHeight="1">
      <c r="C8" s="353" t="s">
        <v>575</v>
      </c>
      <c r="D8" s="353"/>
      <c r="E8" s="353"/>
      <c r="F8" s="344"/>
      <c r="G8" s="344"/>
    </row>
    <row r="9" ht="19.5" thickBot="1">
      <c r="C9" s="36"/>
    </row>
    <row r="10" spans="3:7" ht="32.25" thickBot="1">
      <c r="C10" s="2" t="s">
        <v>59</v>
      </c>
      <c r="D10" s="2" t="s">
        <v>90</v>
      </c>
      <c r="E10" s="3" t="s">
        <v>67</v>
      </c>
      <c r="F10" s="2" t="s">
        <v>384</v>
      </c>
      <c r="G10" s="2" t="s">
        <v>546</v>
      </c>
    </row>
    <row r="11" spans="3:7" ht="87.75" customHeight="1" thickBot="1">
      <c r="C11" s="90" t="s">
        <v>369</v>
      </c>
      <c r="D11" s="91" t="s">
        <v>176</v>
      </c>
      <c r="E11" s="120"/>
      <c r="F11" s="113">
        <f>SUM(F13:F15)</f>
        <v>370300</v>
      </c>
      <c r="G11" s="113">
        <f>SUM(G13:G15)</f>
        <v>170300</v>
      </c>
    </row>
    <row r="12" spans="3:7" ht="59.25" customHeight="1" thickBot="1">
      <c r="C12" s="72" t="s">
        <v>8</v>
      </c>
      <c r="D12" s="92" t="s">
        <v>177</v>
      </c>
      <c r="E12" s="114"/>
      <c r="F12" s="115">
        <f>SUM(F13:F15)</f>
        <v>370300</v>
      </c>
      <c r="G12" s="115">
        <f>SUM(G13:G15)</f>
        <v>170300</v>
      </c>
    </row>
    <row r="13" spans="3:7" ht="84.75" customHeight="1" thickBot="1">
      <c r="C13" s="52" t="s">
        <v>68</v>
      </c>
      <c r="D13" s="95" t="s">
        <v>180</v>
      </c>
      <c r="E13" s="116">
        <v>200</v>
      </c>
      <c r="F13" s="117">
        <v>300000</v>
      </c>
      <c r="G13" s="117">
        <v>100000</v>
      </c>
    </row>
    <row r="14" spans="3:7" ht="105.75" customHeight="1" thickBot="1">
      <c r="C14" s="330" t="s">
        <v>234</v>
      </c>
      <c r="D14" s="327" t="s">
        <v>178</v>
      </c>
      <c r="E14" s="327">
        <v>400</v>
      </c>
      <c r="F14" s="331">
        <v>0</v>
      </c>
      <c r="G14" s="332">
        <v>0</v>
      </c>
    </row>
    <row r="15" spans="3:7" ht="128.25" customHeight="1" thickBot="1">
      <c r="C15" s="52" t="s">
        <v>69</v>
      </c>
      <c r="D15" s="93" t="s">
        <v>179</v>
      </c>
      <c r="E15" s="93">
        <v>600</v>
      </c>
      <c r="F15" s="119">
        <v>70300</v>
      </c>
      <c r="G15" s="119">
        <v>70300</v>
      </c>
    </row>
    <row r="16" spans="3:7" ht="63.75" thickBot="1">
      <c r="C16" s="73" t="s">
        <v>370</v>
      </c>
      <c r="D16" s="91" t="s">
        <v>181</v>
      </c>
      <c r="E16" s="120"/>
      <c r="F16" s="121">
        <f>SUM(F17+F30)</f>
        <v>5277416</v>
      </c>
      <c r="G16" s="121">
        <f>SUM(G17+G30)</f>
        <v>5227416</v>
      </c>
    </row>
    <row r="17" spans="3:7" ht="63.75" thickBot="1">
      <c r="C17" s="71" t="s">
        <v>146</v>
      </c>
      <c r="D17" s="104" t="s">
        <v>590</v>
      </c>
      <c r="E17" s="140"/>
      <c r="F17" s="123">
        <f>SUM(F19:F29)</f>
        <v>5263416</v>
      </c>
      <c r="G17" s="123">
        <f>SUM(G19:G29)</f>
        <v>5213416</v>
      </c>
    </row>
    <row r="18" spans="3:7" ht="48" thickBot="1">
      <c r="C18" s="66" t="s">
        <v>24</v>
      </c>
      <c r="D18" s="92" t="s">
        <v>183</v>
      </c>
      <c r="E18" s="92"/>
      <c r="F18" s="125">
        <f>SUM(F19:F22)</f>
        <v>4648936</v>
      </c>
      <c r="G18" s="125">
        <f>SUM(G19:G22)</f>
        <v>4648936</v>
      </c>
    </row>
    <row r="19" spans="3:7" ht="158.25" thickBot="1">
      <c r="C19" s="9" t="s">
        <v>25</v>
      </c>
      <c r="D19" s="93" t="s">
        <v>583</v>
      </c>
      <c r="E19" s="93">
        <v>100</v>
      </c>
      <c r="F19" s="126">
        <v>3249883</v>
      </c>
      <c r="G19" s="126">
        <v>3249883</v>
      </c>
    </row>
    <row r="20" spans="3:7" ht="88.5" customHeight="1" thickBot="1">
      <c r="C20" s="9" t="s">
        <v>26</v>
      </c>
      <c r="D20" s="127" t="s">
        <v>211</v>
      </c>
      <c r="E20" s="128">
        <v>200</v>
      </c>
      <c r="F20" s="129">
        <v>629955</v>
      </c>
      <c r="G20" s="129">
        <v>629955</v>
      </c>
    </row>
    <row r="21" spans="3:7" ht="57" customHeight="1" thickBot="1">
      <c r="C21" s="9" t="s">
        <v>27</v>
      </c>
      <c r="D21" s="127" t="s">
        <v>212</v>
      </c>
      <c r="E21" s="130">
        <v>800</v>
      </c>
      <c r="F21" s="131">
        <v>10000</v>
      </c>
      <c r="G21" s="131">
        <v>10000</v>
      </c>
    </row>
    <row r="22" spans="3:7" ht="172.5" customHeight="1" thickBot="1">
      <c r="C22" s="66" t="s">
        <v>28</v>
      </c>
      <c r="D22" s="199" t="s">
        <v>288</v>
      </c>
      <c r="E22" s="92">
        <v>100</v>
      </c>
      <c r="F22" s="132">
        <v>759098</v>
      </c>
      <c r="G22" s="132">
        <v>759098</v>
      </c>
    </row>
    <row r="23" spans="3:7" ht="127.5" customHeight="1" thickBot="1">
      <c r="C23" s="9" t="s">
        <v>29</v>
      </c>
      <c r="D23" s="93" t="s">
        <v>589</v>
      </c>
      <c r="E23" s="127">
        <v>200</v>
      </c>
      <c r="F23" s="119">
        <v>100000</v>
      </c>
      <c r="G23" s="119">
        <v>100000</v>
      </c>
    </row>
    <row r="24" spans="3:7" ht="115.5" customHeight="1" thickBot="1">
      <c r="C24" s="9" t="s">
        <v>30</v>
      </c>
      <c r="D24" s="93" t="s">
        <v>296</v>
      </c>
      <c r="E24" s="127">
        <v>200</v>
      </c>
      <c r="F24" s="119">
        <v>10000</v>
      </c>
      <c r="G24" s="119">
        <v>10000</v>
      </c>
    </row>
    <row r="25" spans="3:7" ht="149.25" customHeight="1" thickBot="1">
      <c r="C25" s="10" t="s">
        <v>273</v>
      </c>
      <c r="D25" s="93" t="s">
        <v>215</v>
      </c>
      <c r="E25" s="144">
        <v>200</v>
      </c>
      <c r="F25" s="329">
        <v>480</v>
      </c>
      <c r="G25" s="329">
        <v>480</v>
      </c>
    </row>
    <row r="26" spans="3:7" ht="143.25" customHeight="1" thickBot="1">
      <c r="C26" s="9" t="s">
        <v>31</v>
      </c>
      <c r="D26" s="93" t="s">
        <v>216</v>
      </c>
      <c r="E26" s="124">
        <v>300</v>
      </c>
      <c r="F26" s="125">
        <v>24000</v>
      </c>
      <c r="G26" s="125">
        <v>24000</v>
      </c>
    </row>
    <row r="27" spans="3:7" ht="120.75" customHeight="1" thickBot="1">
      <c r="C27" s="204" t="s">
        <v>330</v>
      </c>
      <c r="D27" s="92" t="s">
        <v>217</v>
      </c>
      <c r="E27" s="124">
        <v>200</v>
      </c>
      <c r="F27" s="125">
        <v>50000</v>
      </c>
      <c r="G27" s="125">
        <v>50000</v>
      </c>
    </row>
    <row r="28" spans="3:7" ht="136.5" customHeight="1" thickBot="1">
      <c r="C28" s="62" t="s">
        <v>222</v>
      </c>
      <c r="D28" s="119" t="s">
        <v>280</v>
      </c>
      <c r="E28" s="167">
        <v>200</v>
      </c>
      <c r="F28" s="126">
        <v>80000</v>
      </c>
      <c r="G28" s="134">
        <v>80000</v>
      </c>
    </row>
    <row r="29" spans="3:7" ht="94.5" customHeight="1" thickBot="1">
      <c r="C29" s="202" t="s">
        <v>331</v>
      </c>
      <c r="D29" s="132" t="s">
        <v>340</v>
      </c>
      <c r="E29" s="203" t="s">
        <v>82</v>
      </c>
      <c r="F29" s="125">
        <v>350000</v>
      </c>
      <c r="G29" s="125">
        <v>300000</v>
      </c>
    </row>
    <row r="30" spans="3:7" ht="56.25" customHeight="1" thickBot="1">
      <c r="C30" s="65" t="s">
        <v>115</v>
      </c>
      <c r="D30" s="94" t="s">
        <v>218</v>
      </c>
      <c r="E30" s="135"/>
      <c r="F30" s="136">
        <f>SUM(F31)</f>
        <v>14000</v>
      </c>
      <c r="G30" s="136">
        <f>SUM(G31)</f>
        <v>14000</v>
      </c>
    </row>
    <row r="31" spans="3:7" ht="53.25" customHeight="1" thickBot="1">
      <c r="C31" s="66" t="s">
        <v>32</v>
      </c>
      <c r="D31" s="92" t="s">
        <v>219</v>
      </c>
      <c r="E31" s="56"/>
      <c r="F31" s="137">
        <f>SUM(F32:F33)</f>
        <v>14000</v>
      </c>
      <c r="G31" s="137">
        <f>SUM(G32:G33)</f>
        <v>14000</v>
      </c>
    </row>
    <row r="32" spans="3:7" ht="113.25" customHeight="1" thickBot="1">
      <c r="C32" s="9" t="s">
        <v>33</v>
      </c>
      <c r="D32" s="93" t="s">
        <v>281</v>
      </c>
      <c r="E32" s="56">
        <v>200</v>
      </c>
      <c r="F32" s="126">
        <v>6000</v>
      </c>
      <c r="G32" s="126">
        <v>6000</v>
      </c>
    </row>
    <row r="33" spans="3:7" ht="86.25" customHeight="1" thickBot="1">
      <c r="C33" s="55" t="s">
        <v>34</v>
      </c>
      <c r="D33" s="93" t="s">
        <v>282</v>
      </c>
      <c r="E33" s="128">
        <v>800</v>
      </c>
      <c r="F33" s="129">
        <v>8000</v>
      </c>
      <c r="G33" s="129">
        <v>8000</v>
      </c>
    </row>
    <row r="34" spans="3:7" ht="104.25" customHeight="1" thickBot="1">
      <c r="C34" s="90" t="s">
        <v>371</v>
      </c>
      <c r="D34" s="91" t="s">
        <v>184</v>
      </c>
      <c r="E34" s="138"/>
      <c r="F34" s="139">
        <f>F35</f>
        <v>108000</v>
      </c>
      <c r="G34" s="139">
        <f>G35</f>
        <v>82000</v>
      </c>
    </row>
    <row r="35" spans="3:7" ht="87" customHeight="1" thickBot="1">
      <c r="C35" s="68" t="s">
        <v>7</v>
      </c>
      <c r="D35" s="94" t="s">
        <v>220</v>
      </c>
      <c r="E35" s="140"/>
      <c r="F35" s="141">
        <f>SUM(F37:F38)</f>
        <v>108000</v>
      </c>
      <c r="G35" s="141">
        <f>SUM(G37:G38)</f>
        <v>82000</v>
      </c>
    </row>
    <row r="36" spans="3:7" ht="69.75" customHeight="1" thickBot="1">
      <c r="C36" s="66" t="s">
        <v>9</v>
      </c>
      <c r="D36" s="92" t="s">
        <v>185</v>
      </c>
      <c r="E36" s="92"/>
      <c r="F36" s="132">
        <f>SUM(F37:F38)</f>
        <v>108000</v>
      </c>
      <c r="G36" s="132">
        <f>SUM(G37:G38)</f>
        <v>82000</v>
      </c>
    </row>
    <row r="37" spans="3:7" ht="93" customHeight="1" thickBot="1">
      <c r="C37" s="52" t="s">
        <v>168</v>
      </c>
      <c r="D37" s="93" t="s">
        <v>283</v>
      </c>
      <c r="E37" s="93">
        <v>200</v>
      </c>
      <c r="F37" s="142">
        <v>20000</v>
      </c>
      <c r="G37" s="142">
        <v>20000</v>
      </c>
    </row>
    <row r="38" spans="3:7" ht="108" customHeight="1" thickBot="1">
      <c r="C38" s="52" t="s">
        <v>50</v>
      </c>
      <c r="D38" s="97" t="s">
        <v>223</v>
      </c>
      <c r="E38" s="93">
        <v>200</v>
      </c>
      <c r="F38" s="142">
        <v>88000</v>
      </c>
      <c r="G38" s="142">
        <v>62000</v>
      </c>
    </row>
    <row r="39" spans="3:7" ht="74.25" customHeight="1" thickBot="1">
      <c r="C39" s="110" t="s">
        <v>375</v>
      </c>
      <c r="D39" s="91" t="s">
        <v>226</v>
      </c>
      <c r="E39" s="138"/>
      <c r="F39" s="139">
        <f>SUM(F40)</f>
        <v>20000</v>
      </c>
      <c r="G39" s="139">
        <f>SUM(G40)</f>
        <v>20000</v>
      </c>
    </row>
    <row r="40" spans="3:7" ht="79.5" customHeight="1" thickBot="1">
      <c r="C40" s="79" t="s">
        <v>225</v>
      </c>
      <c r="D40" s="94" t="s">
        <v>227</v>
      </c>
      <c r="E40" s="122"/>
      <c r="F40" s="123">
        <f>SUM(F41)</f>
        <v>20000</v>
      </c>
      <c r="G40" s="123">
        <f>SUM(G41)</f>
        <v>20000</v>
      </c>
    </row>
    <row r="41" spans="3:7" ht="61.5" customHeight="1" thickBot="1">
      <c r="C41" s="172" t="s">
        <v>228</v>
      </c>
      <c r="D41" s="92" t="s">
        <v>186</v>
      </c>
      <c r="E41" s="124"/>
      <c r="F41" s="143">
        <f>SUM(F42:F44)</f>
        <v>20000</v>
      </c>
      <c r="G41" s="143">
        <f>SUM(G42:G44)</f>
        <v>20000</v>
      </c>
    </row>
    <row r="42" spans="3:7" ht="141" customHeight="1" thickBot="1">
      <c r="C42" s="52" t="s">
        <v>544</v>
      </c>
      <c r="D42" s="159" t="s">
        <v>229</v>
      </c>
      <c r="E42" s="92">
        <v>200</v>
      </c>
      <c r="F42" s="143">
        <v>0</v>
      </c>
      <c r="G42" s="143">
        <v>0</v>
      </c>
    </row>
    <row r="43" spans="3:7" ht="99.75" customHeight="1" thickBot="1">
      <c r="C43" s="96" t="s">
        <v>543</v>
      </c>
      <c r="D43" s="159" t="s">
        <v>230</v>
      </c>
      <c r="E43" s="124">
        <v>200</v>
      </c>
      <c r="F43" s="125">
        <v>20000</v>
      </c>
      <c r="G43" s="125">
        <v>20000</v>
      </c>
    </row>
    <row r="44" spans="3:7" ht="79.5" customHeight="1" thickBot="1">
      <c r="C44" s="107" t="s">
        <v>261</v>
      </c>
      <c r="D44" s="159" t="s">
        <v>231</v>
      </c>
      <c r="E44" s="144">
        <v>200</v>
      </c>
      <c r="F44" s="145">
        <v>0</v>
      </c>
      <c r="G44" s="145">
        <v>0</v>
      </c>
    </row>
    <row r="45" spans="3:7" ht="94.5" customHeight="1" thickBot="1">
      <c r="C45" s="78" t="s">
        <v>373</v>
      </c>
      <c r="D45" s="91" t="s">
        <v>10</v>
      </c>
      <c r="E45" s="138"/>
      <c r="F45" s="139">
        <f>SUM(F46+F50+F53+F56)</f>
        <v>3612563.7</v>
      </c>
      <c r="G45" s="139">
        <f>SUM(G46+G50+G53+G56)</f>
        <v>3523124.3</v>
      </c>
    </row>
    <row r="46" spans="3:7" ht="66.75" customHeight="1" thickBot="1">
      <c r="C46" s="79" t="s">
        <v>142</v>
      </c>
      <c r="D46" s="94" t="s">
        <v>11</v>
      </c>
      <c r="E46" s="122"/>
      <c r="F46" s="123">
        <f>SUM(F47)</f>
        <v>1200000</v>
      </c>
      <c r="G46" s="123">
        <f>SUM(G47)</f>
        <v>1100000</v>
      </c>
    </row>
    <row r="47" spans="3:7" ht="55.5" customHeight="1" thickBot="1">
      <c r="C47" s="69" t="s">
        <v>12</v>
      </c>
      <c r="D47" s="92" t="s">
        <v>13</v>
      </c>
      <c r="E47" s="124"/>
      <c r="F47" s="143">
        <f>SUM(F48:F49)</f>
        <v>1200000</v>
      </c>
      <c r="G47" s="143">
        <f>SUM(G48:G49)</f>
        <v>1100000</v>
      </c>
    </row>
    <row r="48" spans="3:7" ht="66" customHeight="1" thickBot="1">
      <c r="C48" s="52" t="s">
        <v>71</v>
      </c>
      <c r="D48" s="93" t="s">
        <v>236</v>
      </c>
      <c r="E48" s="92">
        <v>200</v>
      </c>
      <c r="F48" s="143">
        <v>700000</v>
      </c>
      <c r="G48" s="143">
        <v>700000</v>
      </c>
    </row>
    <row r="49" spans="3:7" ht="98.25" customHeight="1" thickBot="1">
      <c r="C49" s="96" t="s">
        <v>72</v>
      </c>
      <c r="D49" s="97" t="s">
        <v>235</v>
      </c>
      <c r="E49" s="124">
        <v>200</v>
      </c>
      <c r="F49" s="125">
        <v>500000</v>
      </c>
      <c r="G49" s="125">
        <v>400000</v>
      </c>
    </row>
    <row r="50" spans="3:7" ht="72" customHeight="1" thickBot="1">
      <c r="C50" s="68" t="s">
        <v>237</v>
      </c>
      <c r="D50" s="98" t="s">
        <v>187</v>
      </c>
      <c r="E50" s="146"/>
      <c r="F50" s="141">
        <f>SUM(F51)</f>
        <v>40000</v>
      </c>
      <c r="G50" s="141">
        <f>SUM(G51)</f>
        <v>40000</v>
      </c>
    </row>
    <row r="51" spans="3:7" ht="55.5" customHeight="1" thickBot="1">
      <c r="C51" s="67" t="s">
        <v>189</v>
      </c>
      <c r="D51" s="92" t="s">
        <v>188</v>
      </c>
      <c r="E51" s="147"/>
      <c r="F51" s="148">
        <v>40000</v>
      </c>
      <c r="G51" s="148">
        <v>40000</v>
      </c>
    </row>
    <row r="52" spans="3:7" ht="73.5" customHeight="1" thickBot="1">
      <c r="C52" s="53" t="s">
        <v>239</v>
      </c>
      <c r="D52" s="93" t="s">
        <v>238</v>
      </c>
      <c r="E52" s="128">
        <v>200</v>
      </c>
      <c r="F52" s="148">
        <v>40000</v>
      </c>
      <c r="G52" s="148">
        <v>40000</v>
      </c>
    </row>
    <row r="53" spans="3:7" ht="60" customHeight="1" thickBot="1">
      <c r="C53" s="65" t="s">
        <v>63</v>
      </c>
      <c r="D53" s="98" t="s">
        <v>14</v>
      </c>
      <c r="E53" s="149"/>
      <c r="F53" s="150">
        <f>SUM(F54)</f>
        <v>2292563.7</v>
      </c>
      <c r="G53" s="150">
        <f>SUM(G54)</f>
        <v>2303124.3</v>
      </c>
    </row>
    <row r="54" spans="3:7" ht="39.75" customHeight="1" thickBot="1">
      <c r="C54" s="66" t="s">
        <v>15</v>
      </c>
      <c r="D54" s="92" t="s">
        <v>16</v>
      </c>
      <c r="E54" s="147"/>
      <c r="F54" s="148">
        <f>SUM(F55:F55)</f>
        <v>2292563.7</v>
      </c>
      <c r="G54" s="148">
        <f>SUM(G55:G55)</f>
        <v>2303124.3</v>
      </c>
    </row>
    <row r="55" spans="3:7" ht="95.25" customHeight="1" thickBot="1">
      <c r="C55" s="64" t="s">
        <v>571</v>
      </c>
      <c r="D55" s="144" t="s">
        <v>284</v>
      </c>
      <c r="E55" s="128">
        <v>200</v>
      </c>
      <c r="F55" s="131">
        <v>2292563.7</v>
      </c>
      <c r="G55" s="131">
        <v>2303124.3</v>
      </c>
    </row>
    <row r="56" spans="3:7" ht="69" customHeight="1" thickBot="1">
      <c r="C56" s="168" t="s">
        <v>289</v>
      </c>
      <c r="D56" s="146" t="s">
        <v>291</v>
      </c>
      <c r="E56" s="149"/>
      <c r="F56" s="150">
        <f>SUM(F57)</f>
        <v>80000</v>
      </c>
      <c r="G56" s="150">
        <f>SUM(G57)</f>
        <v>80000</v>
      </c>
    </row>
    <row r="57" spans="3:7" ht="55.5" customHeight="1" thickBot="1">
      <c r="C57" s="169" t="s">
        <v>290</v>
      </c>
      <c r="D57" s="93" t="s">
        <v>292</v>
      </c>
      <c r="E57" s="127"/>
      <c r="F57" s="119">
        <v>80000</v>
      </c>
      <c r="G57" s="119">
        <v>80000</v>
      </c>
    </row>
    <row r="58" spans="3:7" ht="116.25" customHeight="1" thickBot="1">
      <c r="C58" s="319" t="s">
        <v>294</v>
      </c>
      <c r="D58" s="320" t="s">
        <v>249</v>
      </c>
      <c r="E58" s="321">
        <v>200</v>
      </c>
      <c r="F58" s="303">
        <v>80000</v>
      </c>
      <c r="G58" s="303">
        <v>80000</v>
      </c>
    </row>
    <row r="59" spans="3:7" ht="98.25" customHeight="1" thickBot="1">
      <c r="C59" s="74" t="s">
        <v>376</v>
      </c>
      <c r="D59" s="91" t="s">
        <v>588</v>
      </c>
      <c r="E59" s="151"/>
      <c r="F59" s="152">
        <f>SUM(F60+F68)</f>
        <v>3666105.8</v>
      </c>
      <c r="G59" s="152">
        <f>SUM(G60+G68)</f>
        <v>3718577.7</v>
      </c>
    </row>
    <row r="60" spans="3:7" ht="86.25" customHeight="1" thickBot="1">
      <c r="C60" s="68" t="s">
        <v>144</v>
      </c>
      <c r="D60" s="94" t="s">
        <v>18</v>
      </c>
      <c r="E60" s="149"/>
      <c r="F60" s="150">
        <f>SUM(F62:F67)</f>
        <v>3566105.8</v>
      </c>
      <c r="G60" s="150">
        <f>SUM(G62:G67)</f>
        <v>3618577.7</v>
      </c>
    </row>
    <row r="61" spans="3:7" ht="44.25" customHeight="1" thickBot="1">
      <c r="C61" s="66" t="s">
        <v>20</v>
      </c>
      <c r="D61" s="92" t="s">
        <v>19</v>
      </c>
      <c r="E61" s="93"/>
      <c r="F61" s="119">
        <f>SUM(F62:F67)</f>
        <v>3566105.8</v>
      </c>
      <c r="G61" s="119">
        <f>SUM(G62:G67)</f>
        <v>3618577.7</v>
      </c>
    </row>
    <row r="62" spans="3:7" ht="177" customHeight="1" thickBot="1">
      <c r="C62" s="54" t="s">
        <v>154</v>
      </c>
      <c r="D62" s="97" t="s">
        <v>244</v>
      </c>
      <c r="E62" s="127">
        <v>100</v>
      </c>
      <c r="F62" s="119">
        <v>1819500.3</v>
      </c>
      <c r="G62" s="119">
        <v>1804500.3</v>
      </c>
    </row>
    <row r="63" spans="3:7" ht="103.5" customHeight="1" thickBot="1">
      <c r="C63" s="10" t="s">
        <v>245</v>
      </c>
      <c r="D63" s="93" t="s">
        <v>244</v>
      </c>
      <c r="E63" s="127">
        <v>200</v>
      </c>
      <c r="F63" s="119">
        <v>1688605.5</v>
      </c>
      <c r="G63" s="119">
        <v>1741077.4</v>
      </c>
    </row>
    <row r="64" spans="3:7" ht="70.5" customHeight="1" thickBot="1">
      <c r="C64" s="9" t="s">
        <v>21</v>
      </c>
      <c r="D64" s="93" t="s">
        <v>244</v>
      </c>
      <c r="E64" s="116">
        <v>800</v>
      </c>
      <c r="F64" s="117">
        <v>8000</v>
      </c>
      <c r="G64" s="117">
        <v>8000</v>
      </c>
    </row>
    <row r="65" spans="3:7" ht="162.75" customHeight="1" thickBot="1">
      <c r="C65" s="9" t="s">
        <v>602</v>
      </c>
      <c r="D65" s="93" t="s">
        <v>247</v>
      </c>
      <c r="E65" s="153">
        <v>200</v>
      </c>
      <c r="F65" s="115">
        <v>0</v>
      </c>
      <c r="G65" s="115">
        <v>0</v>
      </c>
    </row>
    <row r="66" spans="3:7" ht="108.75" customHeight="1" thickBot="1">
      <c r="C66" s="9" t="s">
        <v>251</v>
      </c>
      <c r="D66" s="93" t="s">
        <v>248</v>
      </c>
      <c r="E66" s="153">
        <v>200</v>
      </c>
      <c r="F66" s="115">
        <v>0</v>
      </c>
      <c r="G66" s="115">
        <v>15000</v>
      </c>
    </row>
    <row r="67" spans="3:7" ht="128.25" customHeight="1" thickBot="1">
      <c r="C67" s="304" t="s">
        <v>252</v>
      </c>
      <c r="D67" s="92" t="s">
        <v>249</v>
      </c>
      <c r="E67" s="114">
        <v>200</v>
      </c>
      <c r="F67" s="115">
        <v>50000</v>
      </c>
      <c r="G67" s="115">
        <v>50000</v>
      </c>
    </row>
    <row r="68" spans="3:7" ht="82.5" customHeight="1" thickBot="1">
      <c r="C68" s="70" t="s">
        <v>145</v>
      </c>
      <c r="D68" s="98" t="s">
        <v>246</v>
      </c>
      <c r="E68" s="155"/>
      <c r="F68" s="156">
        <f>SUM(F69)</f>
        <v>100000</v>
      </c>
      <c r="G68" s="156">
        <f>SUM(G69)</f>
        <v>100000</v>
      </c>
    </row>
    <row r="69" spans="3:7" ht="55.5" customHeight="1" thickBot="1">
      <c r="C69" s="66" t="s">
        <v>22</v>
      </c>
      <c r="D69" s="160" t="s">
        <v>258</v>
      </c>
      <c r="E69" s="147"/>
      <c r="F69" s="132">
        <f>SUM(F70)</f>
        <v>100000</v>
      </c>
      <c r="G69" s="132">
        <f>SUM(G70)</f>
        <v>100000</v>
      </c>
    </row>
    <row r="70" spans="3:7" ht="134.25" customHeight="1" thickBot="1">
      <c r="C70" s="9" t="s">
        <v>23</v>
      </c>
      <c r="D70" s="93" t="s">
        <v>253</v>
      </c>
      <c r="E70" s="93">
        <v>200</v>
      </c>
      <c r="F70" s="126">
        <v>100000</v>
      </c>
      <c r="G70" s="126">
        <v>100000</v>
      </c>
    </row>
    <row r="71" spans="3:7" ht="58.5" customHeight="1" thickBot="1">
      <c r="C71" s="76" t="s">
        <v>35</v>
      </c>
      <c r="D71" s="91" t="s">
        <v>254</v>
      </c>
      <c r="E71" s="120"/>
      <c r="F71" s="113">
        <f>SUM(F72)</f>
        <v>15000</v>
      </c>
      <c r="G71" s="113">
        <f>SUM(G72)</f>
        <v>15000</v>
      </c>
    </row>
    <row r="72" spans="3:7" ht="57.75" customHeight="1" thickBot="1">
      <c r="C72" s="77" t="s">
        <v>36</v>
      </c>
      <c r="D72" s="140" t="s">
        <v>255</v>
      </c>
      <c r="E72" s="140"/>
      <c r="F72" s="157">
        <f>SUM(F73)</f>
        <v>15000</v>
      </c>
      <c r="G72" s="157">
        <f>SUM(G73)</f>
        <v>15000</v>
      </c>
    </row>
    <row r="73" spans="3:7" ht="57" customHeight="1" thickBot="1">
      <c r="C73" s="75" t="s">
        <v>37</v>
      </c>
      <c r="D73" s="92" t="s">
        <v>585</v>
      </c>
      <c r="E73" s="92"/>
      <c r="F73" s="132">
        <v>15000</v>
      </c>
      <c r="G73" s="132">
        <v>15000</v>
      </c>
    </row>
    <row r="74" spans="3:7" ht="78.75" customHeight="1" thickBot="1">
      <c r="C74" s="53" t="s">
        <v>506</v>
      </c>
      <c r="D74" s="93" t="s">
        <v>586</v>
      </c>
      <c r="E74" s="93">
        <v>200</v>
      </c>
      <c r="F74" s="132">
        <v>15000</v>
      </c>
      <c r="G74" s="132">
        <v>15000</v>
      </c>
    </row>
    <row r="75" spans="3:7" ht="102" customHeight="1" thickBot="1">
      <c r="C75" s="73" t="s">
        <v>147</v>
      </c>
      <c r="D75" s="91" t="s">
        <v>38</v>
      </c>
      <c r="E75" s="151"/>
      <c r="F75" s="139">
        <f>F76+F79+F83</f>
        <v>251296.6</v>
      </c>
      <c r="G75" s="139">
        <f>G76+G79+G83</f>
        <v>50000</v>
      </c>
    </row>
    <row r="76" spans="3:7" ht="72.75" customHeight="1" thickBot="1">
      <c r="C76" s="174" t="s">
        <v>492</v>
      </c>
      <c r="D76" s="98" t="s">
        <v>488</v>
      </c>
      <c r="E76" s="149"/>
      <c r="F76" s="175">
        <f>F77</f>
        <v>50000</v>
      </c>
      <c r="G76" s="175">
        <f>G77</f>
        <v>50000</v>
      </c>
    </row>
    <row r="77" spans="3:7" ht="48.75" customHeight="1" thickBot="1">
      <c r="C77" s="66" t="s">
        <v>64</v>
      </c>
      <c r="D77" s="92" t="s">
        <v>148</v>
      </c>
      <c r="E77" s="147"/>
      <c r="F77" s="132">
        <f>SUM(F78)</f>
        <v>50000</v>
      </c>
      <c r="G77" s="132">
        <f>SUM(G78)</f>
        <v>50000</v>
      </c>
    </row>
    <row r="78" spans="3:7" ht="130.5" customHeight="1" thickBot="1">
      <c r="C78" s="54" t="s">
        <v>149</v>
      </c>
      <c r="D78" s="93" t="s">
        <v>259</v>
      </c>
      <c r="E78" s="127">
        <v>800</v>
      </c>
      <c r="F78" s="119">
        <v>50000</v>
      </c>
      <c r="G78" s="119">
        <v>50000</v>
      </c>
    </row>
    <row r="79" spans="3:7" ht="85.5" customHeight="1" thickBot="1">
      <c r="C79" s="174" t="s">
        <v>65</v>
      </c>
      <c r="D79" s="98" t="s">
        <v>151</v>
      </c>
      <c r="E79" s="149"/>
      <c r="F79" s="175">
        <f>SUM(F80)</f>
        <v>200550</v>
      </c>
      <c r="G79" s="175">
        <f>SUM(G80)</f>
        <v>0</v>
      </c>
    </row>
    <row r="80" spans="3:7" ht="45" customHeight="1" thickBot="1">
      <c r="C80" s="66" t="s">
        <v>64</v>
      </c>
      <c r="D80" s="161" t="s">
        <v>152</v>
      </c>
      <c r="E80" s="147"/>
      <c r="F80" s="132">
        <f>SUM(F81:F82)</f>
        <v>200550</v>
      </c>
      <c r="G80" s="132">
        <f>SUM(G81:G82)</f>
        <v>0</v>
      </c>
    </row>
    <row r="81" spans="3:7" ht="186" customHeight="1" thickBot="1">
      <c r="C81" s="53" t="s">
        <v>150</v>
      </c>
      <c r="D81" s="93" t="s">
        <v>333</v>
      </c>
      <c r="E81" s="127">
        <v>100</v>
      </c>
      <c r="F81" s="119">
        <v>197644</v>
      </c>
      <c r="G81" s="119">
        <v>0</v>
      </c>
    </row>
    <row r="82" spans="3:7" ht="101.25" customHeight="1" thickBot="1">
      <c r="C82" s="108" t="s">
        <v>49</v>
      </c>
      <c r="D82" s="158" t="s">
        <v>333</v>
      </c>
      <c r="E82" s="127">
        <v>200</v>
      </c>
      <c r="F82" s="119">
        <v>2906</v>
      </c>
      <c r="G82" s="119">
        <v>0</v>
      </c>
    </row>
    <row r="83" spans="3:7" ht="126.75" thickBot="1">
      <c r="C83" s="237" t="s">
        <v>495</v>
      </c>
      <c r="D83" s="232" t="s">
        <v>494</v>
      </c>
      <c r="E83" s="238" t="s">
        <v>497</v>
      </c>
      <c r="F83" s="175">
        <f>F84</f>
        <v>746.6</v>
      </c>
      <c r="G83" s="318">
        <v>0</v>
      </c>
    </row>
    <row r="84" spans="3:7" ht="126.75" thickBot="1">
      <c r="C84" s="234" t="s">
        <v>496</v>
      </c>
      <c r="D84" s="235" t="s">
        <v>510</v>
      </c>
      <c r="E84" s="236" t="s">
        <v>498</v>
      </c>
      <c r="F84" s="231">
        <v>746.6</v>
      </c>
      <c r="G84" s="246">
        <v>0</v>
      </c>
    </row>
    <row r="85" spans="3:7" ht="158.25" thickBot="1">
      <c r="C85" s="233" t="s">
        <v>378</v>
      </c>
      <c r="D85" s="158" t="s">
        <v>510</v>
      </c>
      <c r="E85" s="127">
        <v>200</v>
      </c>
      <c r="F85" s="119">
        <v>746.6</v>
      </c>
      <c r="G85" s="246">
        <v>0</v>
      </c>
    </row>
    <row r="86" spans="3:7" ht="16.5" thickBot="1">
      <c r="C86" s="51" t="s">
        <v>66</v>
      </c>
      <c r="D86" s="162"/>
      <c r="E86" s="162"/>
      <c r="F86" s="328">
        <f>SUM(F11+F16+F34+F39+F45+F59+F71+F75)</f>
        <v>13320682.1</v>
      </c>
      <c r="G86" s="328">
        <f>G11+G16+G34+G39+G45+G59+G71+G75</f>
        <v>12806418</v>
      </c>
    </row>
  </sheetData>
  <sheetProtection/>
  <mergeCells count="5">
    <mergeCell ref="E2:G2"/>
    <mergeCell ref="D3:G3"/>
    <mergeCell ref="C8:G8"/>
    <mergeCell ref="D5:G5"/>
    <mergeCell ref="D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675"/>
  <sheetViews>
    <sheetView zoomScale="75" zoomScaleNormal="75" zoomScalePageLayoutView="0" workbookViewId="0" topLeftCell="A1">
      <selection activeCell="G47" sqref="G47"/>
    </sheetView>
  </sheetViews>
  <sheetFormatPr defaultColWidth="9.00390625" defaultRowHeight="15.75"/>
  <cols>
    <col min="1" max="1" width="52.25390625" style="0" customWidth="1"/>
    <col min="2" max="2" width="12.125" style="0" customWidth="1"/>
    <col min="3" max="3" width="9.25390625" style="0" customWidth="1"/>
    <col min="4" max="4" width="8.75390625" style="0" customWidth="1"/>
    <col min="5" max="5" width="16.125" style="0" customWidth="1"/>
    <col min="6" max="6" width="12.625" style="0" customWidth="1"/>
    <col min="7" max="7" width="19.75390625" style="0" customWidth="1"/>
  </cols>
  <sheetData>
    <row r="1" spans="7:14" ht="15.75">
      <c r="G1" s="1" t="s">
        <v>73</v>
      </c>
      <c r="H1" s="45"/>
      <c r="I1" s="45"/>
      <c r="J1" s="45"/>
      <c r="K1" s="45"/>
      <c r="L1" s="45"/>
      <c r="M1" s="45"/>
      <c r="N1" s="45"/>
    </row>
    <row r="2" spans="7:14" ht="15.75">
      <c r="G2" s="1" t="s">
        <v>332</v>
      </c>
      <c r="H2" s="45"/>
      <c r="I2" s="45"/>
      <c r="J2" s="45"/>
      <c r="K2" s="45"/>
      <c r="L2" s="45"/>
      <c r="M2" s="45"/>
      <c r="N2" s="45"/>
    </row>
    <row r="3" spans="3:14" ht="15.75">
      <c r="C3" s="343" t="s">
        <v>547</v>
      </c>
      <c r="D3" s="344"/>
      <c r="E3" s="344"/>
      <c r="F3" s="344"/>
      <c r="G3" s="344"/>
      <c r="H3" s="45"/>
      <c r="I3" s="45"/>
      <c r="J3" s="45"/>
      <c r="K3" s="45"/>
      <c r="L3" s="45"/>
      <c r="M3" s="45"/>
      <c r="N3" s="45"/>
    </row>
    <row r="4" spans="6:14" ht="15.75">
      <c r="F4" s="366"/>
      <c r="G4" s="366"/>
      <c r="H4" s="45"/>
      <c r="I4" s="45"/>
      <c r="J4" s="45"/>
      <c r="K4" s="45"/>
      <c r="L4" s="45"/>
      <c r="M4" s="45"/>
      <c r="N4" s="45"/>
    </row>
    <row r="5" spans="1:14" ht="18.75">
      <c r="A5" s="28"/>
      <c r="H5" s="45"/>
      <c r="I5" s="45"/>
      <c r="J5" s="45"/>
      <c r="K5" s="45"/>
      <c r="L5" s="45"/>
      <c r="M5" s="45"/>
      <c r="N5" s="45"/>
    </row>
    <row r="6" spans="1:14" ht="66" customHeight="1">
      <c r="A6" s="353" t="s">
        <v>550</v>
      </c>
      <c r="B6" s="353"/>
      <c r="C6" s="353"/>
      <c r="D6" s="353"/>
      <c r="E6" s="353"/>
      <c r="F6" s="353"/>
      <c r="G6" s="353"/>
      <c r="H6" s="45"/>
      <c r="I6" s="45"/>
      <c r="J6" s="45"/>
      <c r="K6" s="45"/>
      <c r="L6" s="45"/>
      <c r="M6" s="45"/>
      <c r="N6" s="45"/>
    </row>
    <row r="7" spans="1:14" ht="19.5" thickBot="1">
      <c r="A7" s="27"/>
      <c r="H7" s="45"/>
      <c r="I7" s="45"/>
      <c r="J7" s="45"/>
      <c r="K7" s="45"/>
      <c r="L7" s="45"/>
      <c r="M7" s="45"/>
      <c r="N7" s="45"/>
    </row>
    <row r="8" spans="1:14" ht="55.5" customHeight="1" thickBot="1">
      <c r="A8" s="29" t="s">
        <v>59</v>
      </c>
      <c r="B8" s="29" t="s">
        <v>44</v>
      </c>
      <c r="C8" s="29" t="s">
        <v>45</v>
      </c>
      <c r="D8" s="29" t="s">
        <v>46</v>
      </c>
      <c r="E8" s="29" t="s">
        <v>90</v>
      </c>
      <c r="F8" s="30" t="s">
        <v>67</v>
      </c>
      <c r="G8" s="29" t="s">
        <v>47</v>
      </c>
      <c r="H8" s="45"/>
      <c r="I8" s="45"/>
      <c r="J8" s="45"/>
      <c r="K8" s="45"/>
      <c r="L8" s="45"/>
      <c r="M8" s="45"/>
      <c r="N8" s="45"/>
    </row>
    <row r="9" spans="1:14" ht="21.75" customHeight="1" thickBot="1">
      <c r="A9" s="41">
        <v>1</v>
      </c>
      <c r="B9" s="41">
        <v>2</v>
      </c>
      <c r="C9" s="41">
        <v>3</v>
      </c>
      <c r="D9" s="41">
        <v>4</v>
      </c>
      <c r="E9" s="41">
        <v>5</v>
      </c>
      <c r="F9" s="41">
        <v>6</v>
      </c>
      <c r="G9" s="41">
        <v>7</v>
      </c>
      <c r="H9" s="45"/>
      <c r="I9" s="45"/>
      <c r="J9" s="45"/>
      <c r="K9" s="45"/>
      <c r="L9" s="45"/>
      <c r="M9" s="45"/>
      <c r="N9" s="45"/>
    </row>
    <row r="10" spans="1:14" ht="38.25" thickBot="1">
      <c r="A10" s="42" t="s">
        <v>123</v>
      </c>
      <c r="B10" s="40">
        <v>908</v>
      </c>
      <c r="C10" s="40"/>
      <c r="D10" s="40"/>
      <c r="E10" s="40"/>
      <c r="F10" s="40"/>
      <c r="G10" s="60">
        <f>SUM(G11:G49)</f>
        <v>11370799.129999999</v>
      </c>
      <c r="H10" s="45"/>
      <c r="I10" s="45"/>
      <c r="J10" s="45"/>
      <c r="K10" s="45"/>
      <c r="L10" s="45"/>
      <c r="M10" s="45"/>
      <c r="N10" s="45"/>
    </row>
    <row r="11" spans="1:14" ht="113.25" thickBot="1">
      <c r="A11" s="163" t="s">
        <v>28</v>
      </c>
      <c r="B11" s="166">
        <v>908</v>
      </c>
      <c r="C11" s="87" t="s">
        <v>0</v>
      </c>
      <c r="D11" s="87" t="s">
        <v>2</v>
      </c>
      <c r="E11" s="87" t="s">
        <v>591</v>
      </c>
      <c r="F11" s="87" t="s">
        <v>171</v>
      </c>
      <c r="G11" s="88">
        <v>759098</v>
      </c>
      <c r="H11" s="45"/>
      <c r="I11" s="45"/>
      <c r="J11" s="45"/>
      <c r="K11" s="45"/>
      <c r="L11" s="45"/>
      <c r="M11" s="45"/>
      <c r="N11" s="45"/>
    </row>
    <row r="12" spans="1:14" ht="113.25" thickBot="1">
      <c r="A12" s="37" t="s">
        <v>74</v>
      </c>
      <c r="B12" s="44" t="s">
        <v>155</v>
      </c>
      <c r="C12" s="44" t="s">
        <v>0</v>
      </c>
      <c r="D12" s="44" t="s">
        <v>1</v>
      </c>
      <c r="E12" s="44" t="s">
        <v>212</v>
      </c>
      <c r="F12" s="44">
        <v>100</v>
      </c>
      <c r="G12" s="59">
        <v>3249883</v>
      </c>
      <c r="H12" s="45"/>
      <c r="I12" s="45"/>
      <c r="J12" s="45"/>
      <c r="K12" s="45"/>
      <c r="L12" s="45"/>
      <c r="M12" s="45"/>
      <c r="N12" s="45"/>
    </row>
    <row r="13" spans="1:14" ht="57" thickBot="1">
      <c r="A13" s="37" t="s">
        <v>75</v>
      </c>
      <c r="B13" s="44" t="s">
        <v>155</v>
      </c>
      <c r="C13" s="44" t="s">
        <v>0</v>
      </c>
      <c r="D13" s="44" t="s">
        <v>1</v>
      </c>
      <c r="E13" s="44" t="s">
        <v>212</v>
      </c>
      <c r="F13" s="44">
        <v>200</v>
      </c>
      <c r="G13" s="59">
        <v>629955</v>
      </c>
      <c r="H13" s="45"/>
      <c r="I13" s="45"/>
      <c r="J13" s="45"/>
      <c r="K13" s="45"/>
      <c r="L13" s="45"/>
      <c r="M13" s="45"/>
      <c r="N13" s="45"/>
    </row>
    <row r="14" spans="1:14" ht="39" customHeight="1" thickBot="1">
      <c r="A14" s="37" t="s">
        <v>76</v>
      </c>
      <c r="B14" s="44" t="s">
        <v>155</v>
      </c>
      <c r="C14" s="44" t="s">
        <v>0</v>
      </c>
      <c r="D14" s="44" t="s">
        <v>1</v>
      </c>
      <c r="E14" s="44" t="s">
        <v>212</v>
      </c>
      <c r="F14" s="44">
        <v>800</v>
      </c>
      <c r="G14" s="59">
        <v>5000</v>
      </c>
      <c r="H14" s="45"/>
      <c r="I14" s="45"/>
      <c r="J14" s="45"/>
      <c r="K14" s="45"/>
      <c r="L14" s="45"/>
      <c r="M14" s="45"/>
      <c r="N14" s="45"/>
    </row>
    <row r="15" spans="1:14" ht="126.75" customHeight="1" thickBot="1">
      <c r="A15" s="37" t="s">
        <v>378</v>
      </c>
      <c r="B15" s="44" t="s">
        <v>155</v>
      </c>
      <c r="C15" s="44" t="s">
        <v>0</v>
      </c>
      <c r="D15" s="44" t="s">
        <v>4</v>
      </c>
      <c r="E15" s="44" t="s">
        <v>511</v>
      </c>
      <c r="F15" s="44" t="s">
        <v>82</v>
      </c>
      <c r="G15" s="59">
        <v>710</v>
      </c>
      <c r="H15" s="45"/>
      <c r="I15" s="45"/>
      <c r="J15" s="45"/>
      <c r="K15" s="45"/>
      <c r="L15" s="45"/>
      <c r="M15" s="45"/>
      <c r="N15" s="45"/>
    </row>
    <row r="16" spans="1:14" ht="151.5" customHeight="1" thickBot="1">
      <c r="A16" s="37" t="s">
        <v>598</v>
      </c>
      <c r="B16" s="44" t="s">
        <v>155</v>
      </c>
      <c r="C16" s="44" t="s">
        <v>0</v>
      </c>
      <c r="D16" s="44" t="s">
        <v>597</v>
      </c>
      <c r="E16" s="44" t="s">
        <v>596</v>
      </c>
      <c r="F16" s="44" t="s">
        <v>82</v>
      </c>
      <c r="G16" s="59">
        <v>310160</v>
      </c>
      <c r="H16" s="45"/>
      <c r="I16" s="45"/>
      <c r="J16" s="45"/>
      <c r="K16" s="45"/>
      <c r="L16" s="45"/>
      <c r="M16" s="45"/>
      <c r="N16" s="45"/>
    </row>
    <row r="17" spans="1:14" ht="113.25" thickBot="1">
      <c r="A17" s="37" t="s">
        <v>149</v>
      </c>
      <c r="B17" s="82" t="s">
        <v>155</v>
      </c>
      <c r="C17" s="82" t="s">
        <v>0</v>
      </c>
      <c r="D17" s="82" t="s">
        <v>172</v>
      </c>
      <c r="E17" s="82" t="s">
        <v>325</v>
      </c>
      <c r="F17" s="82" t="s">
        <v>102</v>
      </c>
      <c r="G17" s="81">
        <v>50000</v>
      </c>
      <c r="H17" s="45"/>
      <c r="I17" s="45"/>
      <c r="J17" s="45"/>
      <c r="K17" s="45"/>
      <c r="L17" s="45"/>
      <c r="M17" s="45"/>
      <c r="N17" s="45"/>
    </row>
    <row r="18" spans="1:14" ht="15.75">
      <c r="A18" s="371" t="s">
        <v>77</v>
      </c>
      <c r="B18" s="367" t="s">
        <v>155</v>
      </c>
      <c r="C18" s="367" t="s">
        <v>0</v>
      </c>
      <c r="D18" s="367">
        <v>13</v>
      </c>
      <c r="E18" s="367" t="s">
        <v>515</v>
      </c>
      <c r="F18" s="367">
        <v>200</v>
      </c>
      <c r="G18" s="369">
        <v>100000</v>
      </c>
      <c r="H18" s="45"/>
      <c r="I18" s="45"/>
      <c r="J18" s="45"/>
      <c r="K18" s="45"/>
      <c r="L18" s="45"/>
      <c r="M18" s="45"/>
      <c r="N18" s="45"/>
    </row>
    <row r="19" spans="1:14" ht="65.25" customHeight="1" thickBot="1">
      <c r="A19" s="372"/>
      <c r="B19" s="368"/>
      <c r="C19" s="368"/>
      <c r="D19" s="368"/>
      <c r="E19" s="368"/>
      <c r="F19" s="368"/>
      <c r="G19" s="370"/>
      <c r="H19" s="45"/>
      <c r="I19" s="45"/>
      <c r="J19" s="45"/>
      <c r="K19" s="45"/>
      <c r="L19" s="45"/>
      <c r="M19" s="45"/>
      <c r="N19" s="45"/>
    </row>
    <row r="20" spans="1:14" ht="88.5" customHeight="1" thickBot="1">
      <c r="A20" s="38" t="s">
        <v>78</v>
      </c>
      <c r="B20" s="44" t="s">
        <v>155</v>
      </c>
      <c r="C20" s="44" t="s">
        <v>0</v>
      </c>
      <c r="D20" s="44">
        <v>13</v>
      </c>
      <c r="E20" s="44" t="s">
        <v>296</v>
      </c>
      <c r="F20" s="44">
        <v>200</v>
      </c>
      <c r="G20" s="59">
        <v>10000</v>
      </c>
      <c r="H20" s="45"/>
      <c r="I20" s="45"/>
      <c r="J20" s="45"/>
      <c r="K20" s="45"/>
      <c r="L20" s="45"/>
      <c r="M20" s="45"/>
      <c r="N20" s="45"/>
    </row>
    <row r="21" spans="1:14" ht="97.5" customHeight="1" thickBot="1">
      <c r="A21" s="86" t="s">
        <v>330</v>
      </c>
      <c r="B21" s="87" t="s">
        <v>155</v>
      </c>
      <c r="C21" s="87" t="s">
        <v>0</v>
      </c>
      <c r="D21" s="87">
        <v>13</v>
      </c>
      <c r="E21" s="87" t="s">
        <v>217</v>
      </c>
      <c r="F21" s="87">
        <v>200</v>
      </c>
      <c r="G21" s="88">
        <v>30000</v>
      </c>
      <c r="H21" s="45"/>
      <c r="I21" s="45"/>
      <c r="J21" s="45"/>
      <c r="K21" s="45"/>
      <c r="L21" s="45"/>
      <c r="M21" s="45"/>
      <c r="N21" s="45"/>
    </row>
    <row r="22" spans="1:14" ht="123.75" customHeight="1" thickBot="1">
      <c r="A22" s="198" t="s">
        <v>222</v>
      </c>
      <c r="B22" s="44" t="s">
        <v>155</v>
      </c>
      <c r="C22" s="44" t="s">
        <v>0</v>
      </c>
      <c r="D22" s="44" t="s">
        <v>161</v>
      </c>
      <c r="E22" s="44" t="s">
        <v>280</v>
      </c>
      <c r="F22" s="44" t="s">
        <v>82</v>
      </c>
      <c r="G22" s="59">
        <v>71730</v>
      </c>
      <c r="H22" s="45"/>
      <c r="I22" s="45"/>
      <c r="J22" s="45"/>
      <c r="K22" s="45"/>
      <c r="L22" s="45"/>
      <c r="M22" s="45"/>
      <c r="N22" s="45"/>
    </row>
    <row r="23" spans="1:14" ht="123.75" customHeight="1" thickBot="1">
      <c r="A23" s="212" t="s">
        <v>331</v>
      </c>
      <c r="B23" s="87" t="s">
        <v>155</v>
      </c>
      <c r="C23" s="87" t="s">
        <v>0</v>
      </c>
      <c r="D23" s="87" t="s">
        <v>161</v>
      </c>
      <c r="E23" s="87" t="s">
        <v>341</v>
      </c>
      <c r="F23" s="87" t="s">
        <v>82</v>
      </c>
      <c r="G23" s="88">
        <v>300000</v>
      </c>
      <c r="H23" s="45"/>
      <c r="I23" s="45"/>
      <c r="J23" s="45"/>
      <c r="K23" s="45"/>
      <c r="L23" s="45"/>
      <c r="M23" s="45"/>
      <c r="N23" s="45"/>
    </row>
    <row r="24" spans="1:14" ht="114.75" customHeight="1" thickBot="1">
      <c r="A24" s="38" t="s">
        <v>163</v>
      </c>
      <c r="B24" s="44" t="s">
        <v>155</v>
      </c>
      <c r="C24" s="44" t="s">
        <v>0</v>
      </c>
      <c r="D24" s="44" t="s">
        <v>161</v>
      </c>
      <c r="E24" s="44" t="s">
        <v>298</v>
      </c>
      <c r="F24" s="44" t="s">
        <v>82</v>
      </c>
      <c r="G24" s="59">
        <v>10000</v>
      </c>
      <c r="H24" s="45"/>
      <c r="I24" s="45"/>
      <c r="J24" s="45"/>
      <c r="K24" s="45"/>
      <c r="L24" s="45"/>
      <c r="M24" s="45"/>
      <c r="N24" s="45"/>
    </row>
    <row r="25" spans="1:14" ht="70.5" customHeight="1" thickBot="1">
      <c r="A25" s="31" t="s">
        <v>79</v>
      </c>
      <c r="B25" s="44" t="s">
        <v>155</v>
      </c>
      <c r="C25" s="44" t="s">
        <v>0</v>
      </c>
      <c r="D25" s="44">
        <v>13</v>
      </c>
      <c r="E25" s="44" t="s">
        <v>297</v>
      </c>
      <c r="F25" s="44" t="s">
        <v>102</v>
      </c>
      <c r="G25" s="59">
        <v>8000</v>
      </c>
      <c r="H25" s="45"/>
      <c r="I25" s="45"/>
      <c r="J25" s="45"/>
      <c r="K25" s="45"/>
      <c r="L25" s="45"/>
      <c r="M25" s="45"/>
      <c r="N25" s="45"/>
    </row>
    <row r="26" spans="1:14" ht="96.75" customHeight="1" thickBot="1">
      <c r="A26" s="86" t="s">
        <v>168</v>
      </c>
      <c r="B26" s="87" t="s">
        <v>155</v>
      </c>
      <c r="C26" s="87" t="s">
        <v>0</v>
      </c>
      <c r="D26" s="87" t="s">
        <v>161</v>
      </c>
      <c r="E26" s="87" t="s">
        <v>324</v>
      </c>
      <c r="F26" s="87" t="s">
        <v>82</v>
      </c>
      <c r="G26" s="88">
        <v>20000</v>
      </c>
      <c r="H26" s="45"/>
      <c r="I26" s="45"/>
      <c r="J26" s="45"/>
      <c r="K26" s="45"/>
      <c r="L26" s="45"/>
      <c r="M26" s="45"/>
      <c r="N26" s="45"/>
    </row>
    <row r="27" spans="1:14" ht="119.25" customHeight="1" thickBot="1">
      <c r="A27" s="86" t="s">
        <v>50</v>
      </c>
      <c r="B27" s="87" t="s">
        <v>155</v>
      </c>
      <c r="C27" s="87" t="s">
        <v>0</v>
      </c>
      <c r="D27" s="87" t="s">
        <v>161</v>
      </c>
      <c r="E27" s="87" t="s">
        <v>223</v>
      </c>
      <c r="F27" s="87" t="s">
        <v>82</v>
      </c>
      <c r="G27" s="88">
        <v>68000</v>
      </c>
      <c r="H27" s="45"/>
      <c r="I27" s="45"/>
      <c r="J27" s="45"/>
      <c r="K27" s="45"/>
      <c r="L27" s="45"/>
      <c r="M27" s="45"/>
      <c r="N27" s="45"/>
    </row>
    <row r="28" spans="1:14" ht="119.25" customHeight="1" thickBot="1">
      <c r="A28" s="31" t="s">
        <v>233</v>
      </c>
      <c r="B28" s="44" t="s">
        <v>155</v>
      </c>
      <c r="C28" s="44" t="s">
        <v>0</v>
      </c>
      <c r="D28" s="44" t="s">
        <v>161</v>
      </c>
      <c r="E28" s="44" t="s">
        <v>247</v>
      </c>
      <c r="F28" s="44" t="s">
        <v>82</v>
      </c>
      <c r="G28" s="59">
        <v>8000</v>
      </c>
      <c r="H28" s="45"/>
      <c r="I28" s="45"/>
      <c r="J28" s="45"/>
      <c r="K28" s="45"/>
      <c r="L28" s="45"/>
      <c r="M28" s="45"/>
      <c r="N28" s="45"/>
    </row>
    <row r="29" spans="1:14" ht="112.5" customHeight="1" thickBot="1">
      <c r="A29" s="31" t="s">
        <v>260</v>
      </c>
      <c r="B29" s="44" t="s">
        <v>155</v>
      </c>
      <c r="C29" s="44" t="s">
        <v>0</v>
      </c>
      <c r="D29" s="44" t="s">
        <v>161</v>
      </c>
      <c r="E29" s="44" t="s">
        <v>512</v>
      </c>
      <c r="F29" s="44" t="s">
        <v>82</v>
      </c>
      <c r="G29" s="59">
        <v>18000</v>
      </c>
      <c r="H29" s="45"/>
      <c r="I29" s="45"/>
      <c r="J29" s="45"/>
      <c r="K29" s="45"/>
      <c r="L29" s="45"/>
      <c r="M29" s="45"/>
      <c r="N29" s="45"/>
    </row>
    <row r="30" spans="1:14" ht="76.5" customHeight="1" thickBot="1">
      <c r="A30" s="31" t="s">
        <v>261</v>
      </c>
      <c r="B30" s="44" t="s">
        <v>155</v>
      </c>
      <c r="C30" s="44" t="s">
        <v>0</v>
      </c>
      <c r="D30" s="44" t="s">
        <v>161</v>
      </c>
      <c r="E30" s="44" t="s">
        <v>248</v>
      </c>
      <c r="F30" s="44" t="s">
        <v>82</v>
      </c>
      <c r="G30" s="59">
        <v>8000</v>
      </c>
      <c r="H30" s="45"/>
      <c r="I30" s="45"/>
      <c r="J30" s="45"/>
      <c r="K30" s="45"/>
      <c r="L30" s="45"/>
      <c r="M30" s="45"/>
      <c r="N30" s="45"/>
    </row>
    <row r="31" spans="1:14" ht="75.75" thickBot="1">
      <c r="A31" s="31" t="s">
        <v>506</v>
      </c>
      <c r="B31" s="44" t="s">
        <v>155</v>
      </c>
      <c r="C31" s="44" t="s">
        <v>0</v>
      </c>
      <c r="D31" s="44" t="s">
        <v>161</v>
      </c>
      <c r="E31" s="44" t="s">
        <v>300</v>
      </c>
      <c r="F31" s="44" t="s">
        <v>82</v>
      </c>
      <c r="G31" s="59">
        <v>15000</v>
      </c>
      <c r="H31" s="45"/>
      <c r="I31" s="45"/>
      <c r="J31" s="45"/>
      <c r="K31" s="45"/>
      <c r="L31" s="45"/>
      <c r="M31" s="45"/>
      <c r="N31" s="45"/>
    </row>
    <row r="32" spans="1:14" ht="132" thickBot="1">
      <c r="A32" s="37" t="s">
        <v>80</v>
      </c>
      <c r="B32" s="44" t="s">
        <v>155</v>
      </c>
      <c r="C32" s="44" t="s">
        <v>2</v>
      </c>
      <c r="D32" s="44" t="s">
        <v>3</v>
      </c>
      <c r="E32" s="44" t="s">
        <v>513</v>
      </c>
      <c r="F32" s="44">
        <v>100</v>
      </c>
      <c r="G32" s="59">
        <v>197644</v>
      </c>
      <c r="H32" s="45"/>
      <c r="I32" s="45"/>
      <c r="J32" s="45"/>
      <c r="K32" s="45"/>
      <c r="L32" s="45"/>
      <c r="M32" s="45"/>
      <c r="N32" s="45"/>
    </row>
    <row r="33" spans="1:14" ht="75.75" thickBot="1">
      <c r="A33" s="31" t="s">
        <v>81</v>
      </c>
      <c r="B33" s="44" t="s">
        <v>155</v>
      </c>
      <c r="C33" s="44" t="s">
        <v>2</v>
      </c>
      <c r="D33" s="44" t="s">
        <v>3</v>
      </c>
      <c r="E33" s="44" t="s">
        <v>514</v>
      </c>
      <c r="F33" s="44">
        <v>200</v>
      </c>
      <c r="G33" s="59">
        <v>2906</v>
      </c>
      <c r="H33" s="45"/>
      <c r="I33" s="45"/>
      <c r="J33" s="45"/>
      <c r="K33" s="45"/>
      <c r="L33" s="45"/>
      <c r="M33" s="45"/>
      <c r="N33" s="45"/>
    </row>
    <row r="34" spans="1:14" ht="57" thickBot="1">
      <c r="A34" s="31" t="s">
        <v>84</v>
      </c>
      <c r="B34" s="44" t="s">
        <v>155</v>
      </c>
      <c r="C34" s="44" t="s">
        <v>3</v>
      </c>
      <c r="D34" s="44" t="s">
        <v>83</v>
      </c>
      <c r="E34" s="44" t="s">
        <v>276</v>
      </c>
      <c r="F34" s="44">
        <v>200</v>
      </c>
      <c r="G34" s="59">
        <v>300000</v>
      </c>
      <c r="H34" s="45"/>
      <c r="I34" s="45"/>
      <c r="J34" s="45"/>
      <c r="K34" s="45"/>
      <c r="L34" s="45"/>
      <c r="M34" s="45"/>
      <c r="N34" s="45"/>
    </row>
    <row r="35" spans="1:14" ht="75.75" thickBot="1">
      <c r="A35" s="37" t="s">
        <v>85</v>
      </c>
      <c r="B35" s="44" t="s">
        <v>155</v>
      </c>
      <c r="C35" s="44" t="s">
        <v>3</v>
      </c>
      <c r="D35" s="44">
        <v>10</v>
      </c>
      <c r="E35" s="44" t="s">
        <v>178</v>
      </c>
      <c r="F35" s="44" t="s">
        <v>517</v>
      </c>
      <c r="G35" s="39">
        <v>250000</v>
      </c>
      <c r="H35" s="45"/>
      <c r="I35" s="45"/>
      <c r="J35" s="45"/>
      <c r="K35" s="45"/>
      <c r="L35" s="45"/>
      <c r="M35" s="45"/>
      <c r="N35" s="45"/>
    </row>
    <row r="36" spans="1:14" ht="94.5" thickBot="1">
      <c r="A36" s="37" t="s">
        <v>167</v>
      </c>
      <c r="B36" s="44" t="s">
        <v>155</v>
      </c>
      <c r="C36" s="44" t="s">
        <v>3</v>
      </c>
      <c r="D36" s="44">
        <v>10</v>
      </c>
      <c r="E36" s="44" t="s">
        <v>179</v>
      </c>
      <c r="F36" s="44">
        <v>600</v>
      </c>
      <c r="G36" s="59">
        <v>70300</v>
      </c>
      <c r="H36" s="45"/>
      <c r="I36" s="45"/>
      <c r="J36" s="45"/>
      <c r="K36" s="45"/>
      <c r="L36" s="45"/>
      <c r="M36" s="45"/>
      <c r="N36" s="45"/>
    </row>
    <row r="37" spans="1:14" ht="125.25" customHeight="1" thickBot="1">
      <c r="A37" s="209" t="s">
        <v>600</v>
      </c>
      <c r="B37" s="210">
        <v>908</v>
      </c>
      <c r="C37" s="211" t="s">
        <v>1</v>
      </c>
      <c r="D37" s="211" t="s">
        <v>343</v>
      </c>
      <c r="E37" s="44" t="s">
        <v>344</v>
      </c>
      <c r="F37" s="44" t="s">
        <v>82</v>
      </c>
      <c r="G37" s="59">
        <v>276061.22</v>
      </c>
      <c r="H37" s="45"/>
      <c r="I37" s="45"/>
      <c r="J37" s="45"/>
      <c r="K37" s="45"/>
      <c r="L37" s="45"/>
      <c r="M37" s="45"/>
      <c r="N37" s="45"/>
    </row>
    <row r="38" spans="1:14" ht="90" customHeight="1" thickBot="1">
      <c r="A38" s="37" t="s">
        <v>599</v>
      </c>
      <c r="B38" s="44" t="s">
        <v>155</v>
      </c>
      <c r="C38" s="44" t="s">
        <v>1</v>
      </c>
      <c r="D38" s="44" t="s">
        <v>343</v>
      </c>
      <c r="E38" s="44" t="s">
        <v>489</v>
      </c>
      <c r="F38" s="44" t="s">
        <v>82</v>
      </c>
      <c r="G38" s="59">
        <v>230000</v>
      </c>
      <c r="H38" s="45"/>
      <c r="I38" s="45"/>
      <c r="J38" s="45"/>
      <c r="K38" s="45"/>
      <c r="L38" s="45"/>
      <c r="M38" s="45"/>
      <c r="N38" s="45"/>
    </row>
    <row r="39" spans="1:14" ht="57" thickBot="1">
      <c r="A39" s="37" t="s">
        <v>51</v>
      </c>
      <c r="B39" s="44" t="s">
        <v>155</v>
      </c>
      <c r="C39" s="44" t="s">
        <v>4</v>
      </c>
      <c r="D39" s="44" t="s">
        <v>3</v>
      </c>
      <c r="E39" s="44" t="s">
        <v>379</v>
      </c>
      <c r="F39" s="44">
        <v>200</v>
      </c>
      <c r="G39" s="59">
        <v>820000</v>
      </c>
      <c r="H39" s="45"/>
      <c r="I39" s="45"/>
      <c r="J39" s="45"/>
      <c r="K39" s="45"/>
      <c r="L39" s="45"/>
      <c r="M39" s="45"/>
      <c r="N39" s="45"/>
    </row>
    <row r="40" spans="1:14" ht="75.75" thickBot="1">
      <c r="A40" s="37" t="s">
        <v>52</v>
      </c>
      <c r="B40" s="44" t="s">
        <v>155</v>
      </c>
      <c r="C40" s="44" t="s">
        <v>4</v>
      </c>
      <c r="D40" s="44" t="s">
        <v>3</v>
      </c>
      <c r="E40" s="44" t="s">
        <v>235</v>
      </c>
      <c r="F40" s="44">
        <v>200</v>
      </c>
      <c r="G40" s="59">
        <v>564000</v>
      </c>
      <c r="H40" s="45"/>
      <c r="I40" s="45"/>
      <c r="J40" s="45"/>
      <c r="K40" s="45"/>
      <c r="L40" s="45"/>
      <c r="M40" s="45"/>
      <c r="N40" s="45"/>
    </row>
    <row r="41" spans="1:14" ht="57" thickBot="1">
      <c r="A41" s="37" t="s">
        <v>277</v>
      </c>
      <c r="B41" s="44" t="s">
        <v>155</v>
      </c>
      <c r="C41" s="44" t="s">
        <v>4</v>
      </c>
      <c r="D41" s="44" t="s">
        <v>3</v>
      </c>
      <c r="E41" s="44" t="s">
        <v>500</v>
      </c>
      <c r="F41" s="44">
        <v>200</v>
      </c>
      <c r="G41" s="59">
        <v>250000</v>
      </c>
      <c r="H41" s="45"/>
      <c r="I41" s="45"/>
      <c r="J41" s="45"/>
      <c r="K41" s="45"/>
      <c r="L41" s="45"/>
      <c r="M41" s="45"/>
      <c r="N41" s="45"/>
    </row>
    <row r="42" spans="1:14" ht="90" customHeight="1" thickBot="1">
      <c r="A42" s="37" t="s">
        <v>169</v>
      </c>
      <c r="B42" s="44" t="s">
        <v>155</v>
      </c>
      <c r="C42" s="44" t="s">
        <v>4</v>
      </c>
      <c r="D42" s="44" t="s">
        <v>3</v>
      </c>
      <c r="E42" s="44" t="s">
        <v>284</v>
      </c>
      <c r="F42" s="44">
        <v>200</v>
      </c>
      <c r="G42" s="59">
        <v>1847572</v>
      </c>
      <c r="H42" s="45"/>
      <c r="I42" s="45"/>
      <c r="J42" s="45"/>
      <c r="K42" s="45"/>
      <c r="L42" s="45"/>
      <c r="M42" s="45"/>
      <c r="N42" s="45"/>
    </row>
    <row r="43" spans="1:14" ht="39" customHeight="1" thickBot="1">
      <c r="A43" s="37" t="s">
        <v>508</v>
      </c>
      <c r="B43" s="44" t="s">
        <v>155</v>
      </c>
      <c r="C43" s="44" t="s">
        <v>4</v>
      </c>
      <c r="D43" s="44" t="s">
        <v>3</v>
      </c>
      <c r="E43" s="44" t="s">
        <v>507</v>
      </c>
      <c r="F43" s="44" t="s">
        <v>82</v>
      </c>
      <c r="G43" s="59">
        <v>20000</v>
      </c>
      <c r="H43" s="45"/>
      <c r="I43" s="45"/>
      <c r="J43" s="45"/>
      <c r="K43" s="45"/>
      <c r="L43" s="45"/>
      <c r="M43" s="45"/>
      <c r="N43" s="45"/>
    </row>
    <row r="44" spans="1:14" ht="113.25" thickBot="1">
      <c r="A44" s="37" t="s">
        <v>252</v>
      </c>
      <c r="B44" s="44" t="s">
        <v>155</v>
      </c>
      <c r="C44" s="44" t="s">
        <v>4</v>
      </c>
      <c r="D44" s="44" t="s">
        <v>3</v>
      </c>
      <c r="E44" s="44" t="s">
        <v>286</v>
      </c>
      <c r="F44" s="44" t="s">
        <v>82</v>
      </c>
      <c r="G44" s="59">
        <v>300000</v>
      </c>
      <c r="H44" s="45"/>
      <c r="I44" s="45"/>
      <c r="J44" s="45"/>
      <c r="K44" s="45"/>
      <c r="L44" s="45"/>
      <c r="M44" s="45"/>
      <c r="N44" s="45"/>
    </row>
    <row r="45" spans="1:14" ht="94.5" thickBot="1">
      <c r="A45" s="37" t="s">
        <v>335</v>
      </c>
      <c r="B45" s="44" t="s">
        <v>155</v>
      </c>
      <c r="C45" s="44" t="s">
        <v>4</v>
      </c>
      <c r="D45" s="44" t="s">
        <v>3</v>
      </c>
      <c r="E45" s="44" t="s">
        <v>485</v>
      </c>
      <c r="F45" s="44" t="s">
        <v>82</v>
      </c>
      <c r="G45" s="59">
        <v>401940</v>
      </c>
      <c r="H45" s="45"/>
      <c r="I45" s="45"/>
      <c r="J45" s="45"/>
      <c r="K45" s="45"/>
      <c r="L45" s="45"/>
      <c r="M45" s="45"/>
      <c r="N45" s="45"/>
    </row>
    <row r="46" spans="1:14" ht="94.5" thickBot="1">
      <c r="A46" s="37" t="s">
        <v>337</v>
      </c>
      <c r="B46" s="44" t="s">
        <v>155</v>
      </c>
      <c r="C46" s="44" t="s">
        <v>4</v>
      </c>
      <c r="D46" s="44" t="s">
        <v>3</v>
      </c>
      <c r="E46" s="44" t="s">
        <v>486</v>
      </c>
      <c r="F46" s="44" t="s">
        <v>82</v>
      </c>
      <c r="G46" s="59">
        <v>94359.91</v>
      </c>
      <c r="H46" s="45"/>
      <c r="I46" s="45"/>
      <c r="J46" s="45"/>
      <c r="K46" s="45"/>
      <c r="L46" s="45"/>
      <c r="M46" s="45"/>
      <c r="N46" s="45"/>
    </row>
    <row r="47" spans="1:14" ht="87" customHeight="1" thickBot="1">
      <c r="A47" s="37" t="s">
        <v>339</v>
      </c>
      <c r="B47" s="44" t="s">
        <v>155</v>
      </c>
      <c r="C47" s="44" t="s">
        <v>4</v>
      </c>
      <c r="D47" s="44" t="s">
        <v>3</v>
      </c>
      <c r="E47" s="44" t="s">
        <v>490</v>
      </c>
      <c r="F47" s="44" t="s">
        <v>82</v>
      </c>
      <c r="G47" s="59">
        <v>50000</v>
      </c>
      <c r="H47" s="45"/>
      <c r="I47" s="45"/>
      <c r="J47" s="45"/>
      <c r="K47" s="45"/>
      <c r="L47" s="45"/>
      <c r="M47" s="45"/>
      <c r="N47" s="45"/>
    </row>
    <row r="48" spans="1:14" ht="113.25" thickBot="1">
      <c r="A48" s="37" t="s">
        <v>273</v>
      </c>
      <c r="B48" s="44" t="s">
        <v>155</v>
      </c>
      <c r="C48" s="44" t="s">
        <v>83</v>
      </c>
      <c r="D48" s="44" t="s">
        <v>0</v>
      </c>
      <c r="E48" s="44" t="s">
        <v>215</v>
      </c>
      <c r="F48" s="44" t="s">
        <v>82</v>
      </c>
      <c r="G48" s="59">
        <v>480</v>
      </c>
      <c r="H48" s="45"/>
      <c r="I48" s="45"/>
      <c r="J48" s="45"/>
      <c r="K48" s="45"/>
      <c r="L48" s="45"/>
      <c r="M48" s="45"/>
      <c r="N48" s="45"/>
    </row>
    <row r="49" spans="1:14" ht="94.5" thickBot="1">
      <c r="A49" s="86" t="s">
        <v>31</v>
      </c>
      <c r="B49" s="87" t="s">
        <v>155</v>
      </c>
      <c r="C49" s="87" t="s">
        <v>83</v>
      </c>
      <c r="D49" s="87" t="s">
        <v>0</v>
      </c>
      <c r="E49" s="87" t="s">
        <v>215</v>
      </c>
      <c r="F49" s="87" t="s">
        <v>174</v>
      </c>
      <c r="G49" s="88">
        <v>24000</v>
      </c>
      <c r="H49" s="45"/>
      <c r="I49" s="45"/>
      <c r="J49" s="45"/>
      <c r="K49" s="45"/>
      <c r="L49" s="45"/>
      <c r="M49" s="45"/>
      <c r="N49" s="45"/>
    </row>
    <row r="50" spans="1:14" ht="57" thickBot="1">
      <c r="A50" s="42" t="s">
        <v>170</v>
      </c>
      <c r="B50" s="43" t="s">
        <v>155</v>
      </c>
      <c r="C50" s="43" t="s">
        <v>5</v>
      </c>
      <c r="D50" s="43" t="s">
        <v>6</v>
      </c>
      <c r="E50" s="43" t="s">
        <v>43</v>
      </c>
      <c r="F50" s="43"/>
      <c r="G50" s="60">
        <f>SUM(G51:G58)</f>
        <v>4271214</v>
      </c>
      <c r="H50" s="45"/>
      <c r="I50" s="45"/>
      <c r="J50" s="45"/>
      <c r="K50" s="45"/>
      <c r="L50" s="45"/>
      <c r="M50" s="45"/>
      <c r="N50" s="45"/>
    </row>
    <row r="51" spans="1:14" ht="132" thickBot="1">
      <c r="A51" s="37" t="s">
        <v>53</v>
      </c>
      <c r="B51" s="44" t="s">
        <v>155</v>
      </c>
      <c r="C51" s="44" t="s">
        <v>5</v>
      </c>
      <c r="D51" s="44" t="s">
        <v>0</v>
      </c>
      <c r="E51" s="44" t="s">
        <v>302</v>
      </c>
      <c r="F51" s="44">
        <v>100</v>
      </c>
      <c r="G51" s="59">
        <v>1538790.3</v>
      </c>
      <c r="H51" s="45"/>
      <c r="I51" s="45"/>
      <c r="J51" s="45"/>
      <c r="K51" s="45"/>
      <c r="L51" s="45"/>
      <c r="M51" s="45"/>
      <c r="N51" s="45"/>
    </row>
    <row r="52" spans="1:14" ht="75.75" thickBot="1">
      <c r="A52" s="37" t="s">
        <v>327</v>
      </c>
      <c r="B52" s="44" t="s">
        <v>155</v>
      </c>
      <c r="C52" s="44" t="s">
        <v>5</v>
      </c>
      <c r="D52" s="44" t="s">
        <v>0</v>
      </c>
      <c r="E52" s="44" t="s">
        <v>244</v>
      </c>
      <c r="F52" s="44" t="s">
        <v>82</v>
      </c>
      <c r="G52" s="59">
        <v>1752391.7</v>
      </c>
      <c r="H52" s="45"/>
      <c r="I52" s="45"/>
      <c r="J52" s="45"/>
      <c r="K52" s="45"/>
      <c r="L52" s="45"/>
      <c r="M52" s="45"/>
      <c r="N52" s="45"/>
    </row>
    <row r="53" spans="1:14" ht="60" customHeight="1" thickBot="1">
      <c r="A53" s="37" t="s">
        <v>21</v>
      </c>
      <c r="B53" s="44" t="s">
        <v>155</v>
      </c>
      <c r="C53" s="44" t="s">
        <v>5</v>
      </c>
      <c r="D53" s="44" t="s">
        <v>0</v>
      </c>
      <c r="E53" s="44" t="s">
        <v>303</v>
      </c>
      <c r="F53" s="44">
        <v>800</v>
      </c>
      <c r="G53" s="59">
        <v>5000</v>
      </c>
      <c r="H53" s="45"/>
      <c r="I53" s="45"/>
      <c r="J53" s="45"/>
      <c r="K53" s="45"/>
      <c r="L53" s="45"/>
      <c r="M53" s="45"/>
      <c r="N53" s="45"/>
    </row>
    <row r="54" spans="1:14" ht="210" customHeight="1" thickBot="1">
      <c r="A54" s="37" t="s">
        <v>345</v>
      </c>
      <c r="B54" s="44" t="s">
        <v>155</v>
      </c>
      <c r="C54" s="44" t="s">
        <v>5</v>
      </c>
      <c r="D54" s="44" t="s">
        <v>0</v>
      </c>
      <c r="E54" s="44" t="s">
        <v>348</v>
      </c>
      <c r="F54" s="44" t="s">
        <v>171</v>
      </c>
      <c r="G54" s="59">
        <v>542522</v>
      </c>
      <c r="H54" s="45"/>
      <c r="I54" s="45"/>
      <c r="J54" s="45"/>
      <c r="K54" s="45"/>
      <c r="L54" s="45"/>
      <c r="M54" s="45"/>
      <c r="N54" s="45"/>
    </row>
    <row r="55" spans="1:14" ht="216" customHeight="1" thickBot="1">
      <c r="A55" s="37" t="s">
        <v>346</v>
      </c>
      <c r="B55" s="44" t="s">
        <v>155</v>
      </c>
      <c r="C55" s="44" t="s">
        <v>5</v>
      </c>
      <c r="D55" s="44" t="s">
        <v>0</v>
      </c>
      <c r="E55" s="44" t="s">
        <v>349</v>
      </c>
      <c r="F55" s="44" t="s">
        <v>171</v>
      </c>
      <c r="G55" s="59">
        <v>232510</v>
      </c>
      <c r="H55" s="45"/>
      <c r="I55" s="45"/>
      <c r="J55" s="45"/>
      <c r="K55" s="45"/>
      <c r="L55" s="45"/>
      <c r="M55" s="45"/>
      <c r="N55" s="45"/>
    </row>
    <row r="56" spans="1:14" ht="147" customHeight="1" thickBot="1">
      <c r="A56" s="37" t="s">
        <v>631</v>
      </c>
      <c r="B56" s="44" t="s">
        <v>155</v>
      </c>
      <c r="C56" s="44" t="s">
        <v>5</v>
      </c>
      <c r="D56" s="44" t="s">
        <v>0</v>
      </c>
      <c r="E56" s="44" t="s">
        <v>247</v>
      </c>
      <c r="F56" s="44" t="s">
        <v>82</v>
      </c>
      <c r="G56" s="59">
        <v>30000</v>
      </c>
      <c r="H56" s="45"/>
      <c r="I56" s="45"/>
      <c r="J56" s="45"/>
      <c r="K56" s="45"/>
      <c r="L56" s="45"/>
      <c r="M56" s="45"/>
      <c r="N56" s="45"/>
    </row>
    <row r="57" spans="1:14" ht="91.5" customHeight="1" thickBot="1">
      <c r="A57" s="38" t="s">
        <v>252</v>
      </c>
      <c r="B57" s="44" t="s">
        <v>155</v>
      </c>
      <c r="C57" s="44" t="s">
        <v>5</v>
      </c>
      <c r="D57" s="44" t="s">
        <v>0</v>
      </c>
      <c r="E57" s="44" t="s">
        <v>249</v>
      </c>
      <c r="F57" s="44" t="s">
        <v>82</v>
      </c>
      <c r="G57" s="59">
        <v>70000</v>
      </c>
      <c r="H57" s="45"/>
      <c r="I57" s="45"/>
      <c r="J57" s="45"/>
      <c r="K57" s="45"/>
      <c r="L57" s="45"/>
      <c r="M57" s="45"/>
      <c r="N57" s="45"/>
    </row>
    <row r="58" spans="1:14" ht="113.25" thickBot="1">
      <c r="A58" s="37" t="s">
        <v>55</v>
      </c>
      <c r="B58" s="44" t="s">
        <v>155</v>
      </c>
      <c r="C58" s="44" t="s">
        <v>5</v>
      </c>
      <c r="D58" s="44" t="s">
        <v>0</v>
      </c>
      <c r="E58" s="44" t="s">
        <v>287</v>
      </c>
      <c r="F58" s="44">
        <v>200</v>
      </c>
      <c r="G58" s="59">
        <v>100000</v>
      </c>
      <c r="H58" s="45"/>
      <c r="I58" s="45"/>
      <c r="J58" s="45"/>
      <c r="K58" s="45"/>
      <c r="L58" s="45"/>
      <c r="M58" s="45"/>
      <c r="N58" s="45"/>
    </row>
    <row r="59" spans="1:14" ht="19.5" thickBot="1">
      <c r="A59" s="46" t="s">
        <v>66</v>
      </c>
      <c r="B59" s="43"/>
      <c r="C59" s="43"/>
      <c r="D59" s="43"/>
      <c r="E59" s="43"/>
      <c r="F59" s="43"/>
      <c r="G59" s="60">
        <f>SUM(G10+G50)</f>
        <v>15642013.129999999</v>
      </c>
      <c r="H59" s="45"/>
      <c r="I59" s="45"/>
      <c r="J59" s="45"/>
      <c r="K59" s="45"/>
      <c r="L59" s="45"/>
      <c r="M59" s="45"/>
      <c r="N59" s="45"/>
    </row>
    <row r="60" spans="1:14" ht="15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</row>
    <row r="61" spans="1:14" ht="15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</row>
    <row r="62" spans="1:14" ht="15.75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</row>
    <row r="63" spans="1:14" ht="15.75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</row>
    <row r="64" spans="1:14" ht="15.75">
      <c r="A64" s="45"/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</row>
    <row r="65" spans="1:14" ht="15.75">
      <c r="A65" s="45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  <c r="M65" s="45"/>
      <c r="N65" s="45"/>
    </row>
    <row r="66" spans="1:14" ht="15.75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</row>
    <row r="67" spans="1:14" ht="15.7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</row>
    <row r="68" spans="1:14" ht="15.7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</row>
    <row r="69" spans="1:14" ht="15.7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</row>
    <row r="70" spans="1:14" ht="15.7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</row>
    <row r="71" spans="1:14" ht="15.7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</row>
    <row r="72" spans="1:14" ht="15.7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</row>
    <row r="73" spans="1:14" ht="15.7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</row>
    <row r="74" spans="1:14" ht="15.75">
      <c r="A74" s="45"/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</row>
    <row r="75" spans="1:14" ht="15.7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</row>
    <row r="76" spans="1:14" ht="15.7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</row>
    <row r="77" spans="1:14" ht="15.7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</row>
    <row r="78" spans="1:14" ht="15.75">
      <c r="A78" s="45"/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</row>
    <row r="79" spans="1:14" ht="15.75">
      <c r="A79" s="45"/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</row>
    <row r="80" spans="1:14" ht="15.7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5"/>
      <c r="L80" s="45"/>
      <c r="M80" s="45"/>
      <c r="N80" s="45"/>
    </row>
    <row r="81" spans="1:14" ht="15.7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</row>
    <row r="82" spans="1:14" ht="15.7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5"/>
      <c r="L82" s="45"/>
      <c r="M82" s="45"/>
      <c r="N82" s="45"/>
    </row>
    <row r="83" spans="1:14" ht="15.7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5"/>
      <c r="L83" s="45"/>
      <c r="M83" s="45"/>
      <c r="N83" s="45"/>
    </row>
    <row r="84" spans="1:14" ht="15.7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</row>
    <row r="85" spans="1:14" ht="15.7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5"/>
      <c r="L85" s="45"/>
      <c r="M85" s="45"/>
      <c r="N85" s="45"/>
    </row>
    <row r="86" spans="1:14" ht="15.7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</row>
    <row r="87" spans="1:14" ht="15.7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</row>
    <row r="88" spans="1:14" ht="15.7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</row>
    <row r="89" spans="1:14" ht="15.75">
      <c r="A89" s="45"/>
      <c r="B89" s="45"/>
      <c r="C89" s="45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</row>
    <row r="90" spans="1:14" ht="15.75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</row>
    <row r="91" spans="1:14" ht="15.75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</row>
    <row r="92" spans="1:14" ht="15.75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</row>
    <row r="93" spans="1:14" ht="15.75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</row>
    <row r="94" spans="1:14" ht="15.75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</row>
    <row r="95" spans="1:14" ht="15.75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</row>
    <row r="96" spans="1:14" ht="15.75">
      <c r="A96" s="45"/>
      <c r="B96" s="45"/>
      <c r="C96" s="45"/>
      <c r="D96" s="45"/>
      <c r="E96" s="45"/>
      <c r="F96" s="45"/>
      <c r="G96" s="45"/>
      <c r="H96" s="45"/>
      <c r="I96" s="45"/>
      <c r="J96" s="45"/>
      <c r="K96" s="45"/>
      <c r="L96" s="45"/>
      <c r="M96" s="45"/>
      <c r="N96" s="45"/>
    </row>
    <row r="97" spans="1:14" ht="15.75">
      <c r="A97" s="45"/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</row>
    <row r="98" spans="1:14" ht="15.75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</row>
    <row r="99" spans="1:14" ht="15.75">
      <c r="A99" s="45"/>
      <c r="B99" s="45"/>
      <c r="C99" s="45"/>
      <c r="D99" s="45"/>
      <c r="E99" s="45"/>
      <c r="F99" s="45"/>
      <c r="G99" s="45"/>
      <c r="H99" s="45"/>
      <c r="I99" s="45"/>
      <c r="J99" s="45"/>
      <c r="K99" s="45"/>
      <c r="L99" s="45"/>
      <c r="M99" s="45"/>
      <c r="N99" s="45"/>
    </row>
    <row r="100" spans="1:14" ht="15.75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</row>
    <row r="101" spans="1:14" ht="15.75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  <c r="L101" s="45"/>
      <c r="M101" s="45"/>
      <c r="N101" s="45"/>
    </row>
    <row r="102" spans="1:14" ht="15.75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</row>
    <row r="103" spans="1:14" ht="15.75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  <c r="L103" s="45"/>
      <c r="M103" s="45"/>
      <c r="N103" s="45"/>
    </row>
    <row r="104" spans="1:14" ht="15.75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</row>
    <row r="105" spans="1:14" ht="15.75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</row>
    <row r="106" spans="1:14" ht="15.75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</row>
    <row r="107" spans="1:14" ht="15.75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</row>
    <row r="108" spans="1:14" ht="15.7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  <c r="L108" s="45"/>
      <c r="M108" s="45"/>
      <c r="N108" s="45"/>
    </row>
    <row r="109" spans="1:14" ht="15.75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</row>
    <row r="110" spans="1:14" ht="15.75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  <c r="L110" s="45"/>
      <c r="M110" s="45"/>
      <c r="N110" s="45"/>
    </row>
    <row r="111" spans="1:14" ht="15.75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  <c r="L111" s="45"/>
      <c r="M111" s="45"/>
      <c r="N111" s="45"/>
    </row>
    <row r="112" spans="1:14" ht="15.75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</row>
    <row r="113" spans="1:14" ht="15.75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  <c r="L113" s="45"/>
      <c r="M113" s="45"/>
      <c r="N113" s="45"/>
    </row>
    <row r="114" spans="1:14" ht="15.75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  <c r="L114" s="45"/>
      <c r="M114" s="45"/>
      <c r="N114" s="45"/>
    </row>
    <row r="115" spans="1:14" ht="15.75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  <c r="L115" s="45"/>
      <c r="M115" s="45"/>
      <c r="N115" s="45"/>
    </row>
    <row r="116" spans="1:14" ht="15.75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  <c r="L116" s="45"/>
      <c r="M116" s="45"/>
      <c r="N116" s="45"/>
    </row>
    <row r="117" spans="1:14" ht="15.75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</row>
    <row r="118" spans="1:14" ht="15.75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</row>
    <row r="119" spans="1:14" ht="15.75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45"/>
    </row>
    <row r="120" spans="1:14" ht="15.75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  <c r="L120" s="45"/>
      <c r="M120" s="45"/>
      <c r="N120" s="45"/>
    </row>
    <row r="121" spans="1:14" ht="15.75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</row>
    <row r="122" spans="1:14" ht="15.75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</row>
    <row r="123" spans="1:14" ht="15.75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</row>
    <row r="124" spans="1:14" ht="15.7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</row>
    <row r="125" spans="1:14" ht="15.75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</row>
    <row r="126" spans="1:14" ht="15.75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</row>
    <row r="127" spans="1:14" ht="15.75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</row>
    <row r="128" spans="1:14" ht="15.75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</row>
    <row r="129" spans="1:14" ht="15.75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</row>
    <row r="130" spans="1:14" ht="15.75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</row>
    <row r="131" spans="1:14" ht="15.75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</row>
    <row r="132" spans="1:14" ht="15.75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</row>
    <row r="133" spans="1:14" ht="15.75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</row>
    <row r="134" spans="1:14" ht="15.75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  <c r="L134" s="45"/>
      <c r="M134" s="45"/>
      <c r="N134" s="45"/>
    </row>
    <row r="135" spans="1:14" ht="15.75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  <c r="L135" s="45"/>
      <c r="M135" s="45"/>
      <c r="N135" s="45"/>
    </row>
    <row r="136" spans="1:14" ht="15.75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  <c r="L136" s="45"/>
      <c r="M136" s="45"/>
      <c r="N136" s="45"/>
    </row>
    <row r="137" spans="1:14" ht="15.75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  <c r="L137" s="45"/>
      <c r="M137" s="45"/>
      <c r="N137" s="45"/>
    </row>
    <row r="138" spans="1:14" ht="15.75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  <c r="L138" s="45"/>
      <c r="M138" s="45"/>
      <c r="N138" s="45"/>
    </row>
    <row r="139" spans="1:14" ht="15.75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  <c r="L139" s="45"/>
      <c r="M139" s="45"/>
      <c r="N139" s="45"/>
    </row>
    <row r="140" spans="1:14" ht="15.75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  <c r="L140" s="45"/>
      <c r="M140" s="45"/>
      <c r="N140" s="45"/>
    </row>
    <row r="141" spans="1:14" ht="15.75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  <c r="L141" s="45"/>
      <c r="M141" s="45"/>
      <c r="N141" s="45"/>
    </row>
    <row r="142" spans="1:14" ht="15.75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  <c r="L142" s="45"/>
      <c r="M142" s="45"/>
      <c r="N142" s="45"/>
    </row>
    <row r="143" spans="1:14" ht="15.75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5"/>
    </row>
    <row r="144" spans="1:14" ht="15.75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</row>
    <row r="145" spans="1:14" ht="15.75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</row>
    <row r="146" spans="1:14" ht="15.75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  <c r="L146" s="45"/>
      <c r="M146" s="45"/>
      <c r="N146" s="45"/>
    </row>
    <row r="147" spans="1:14" ht="15.75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  <c r="L147" s="45"/>
      <c r="M147" s="45"/>
      <c r="N147" s="45"/>
    </row>
    <row r="148" spans="1:14" ht="15.75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  <c r="L148" s="45"/>
      <c r="M148" s="45"/>
      <c r="N148" s="45"/>
    </row>
    <row r="149" spans="1:14" ht="15.75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  <c r="L149" s="45"/>
      <c r="M149" s="45"/>
      <c r="N149" s="45"/>
    </row>
    <row r="150" spans="1:14" ht="15.75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  <c r="L150" s="45"/>
      <c r="M150" s="45"/>
      <c r="N150" s="45"/>
    </row>
    <row r="151" spans="1:14" ht="15.75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  <c r="L151" s="45"/>
      <c r="M151" s="45"/>
      <c r="N151" s="45"/>
    </row>
    <row r="152" spans="1:14" ht="15.75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  <c r="L152" s="45"/>
      <c r="M152" s="45"/>
      <c r="N152" s="45"/>
    </row>
    <row r="153" spans="1:14" ht="15.75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  <c r="L153" s="45"/>
      <c r="M153" s="45"/>
      <c r="N153" s="45"/>
    </row>
    <row r="154" spans="1:14" ht="15.75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  <c r="L154" s="45"/>
      <c r="M154" s="45"/>
      <c r="N154" s="45"/>
    </row>
    <row r="155" spans="1:14" ht="15.75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  <c r="L155" s="45"/>
      <c r="M155" s="45"/>
      <c r="N155" s="45"/>
    </row>
    <row r="156" spans="1:14" ht="15.75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  <c r="L156" s="45"/>
      <c r="M156" s="45"/>
      <c r="N156" s="45"/>
    </row>
    <row r="157" spans="1:14" ht="15.75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  <c r="L157" s="45"/>
      <c r="M157" s="45"/>
      <c r="N157" s="45"/>
    </row>
    <row r="158" spans="1:14" ht="15.75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  <c r="L158" s="45"/>
      <c r="M158" s="45"/>
      <c r="N158" s="45"/>
    </row>
    <row r="159" spans="1:14" ht="15.75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  <c r="L159" s="45"/>
      <c r="M159" s="45"/>
      <c r="N159" s="45"/>
    </row>
    <row r="160" spans="1:14" ht="15.75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  <c r="L160" s="45"/>
      <c r="M160" s="45"/>
      <c r="N160" s="45"/>
    </row>
    <row r="161" spans="1:14" ht="15.75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  <c r="L161" s="45"/>
      <c r="M161" s="45"/>
      <c r="N161" s="45"/>
    </row>
    <row r="162" spans="1:14" ht="15.75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45"/>
    </row>
    <row r="163" spans="1:14" ht="15.75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  <c r="L163" s="45"/>
      <c r="M163" s="45"/>
      <c r="N163" s="45"/>
    </row>
    <row r="164" spans="1:14" ht="15.75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5"/>
    </row>
    <row r="165" spans="1:14" ht="15.75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  <c r="L165" s="45"/>
      <c r="M165" s="45"/>
      <c r="N165" s="45"/>
    </row>
    <row r="166" spans="1:14" ht="15.75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  <c r="L166" s="45"/>
      <c r="M166" s="45"/>
      <c r="N166" s="45"/>
    </row>
    <row r="167" spans="1:14" ht="15.75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  <c r="L167" s="45"/>
      <c r="M167" s="45"/>
      <c r="N167" s="45"/>
    </row>
    <row r="168" spans="1:14" ht="15.75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  <c r="L168" s="45"/>
      <c r="M168" s="45"/>
      <c r="N168" s="45"/>
    </row>
    <row r="169" spans="1:14" ht="15.75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  <c r="L169" s="45"/>
      <c r="M169" s="45"/>
      <c r="N169" s="45"/>
    </row>
    <row r="170" spans="1:14" ht="15.75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  <c r="L170" s="45"/>
      <c r="M170" s="45"/>
      <c r="N170" s="45"/>
    </row>
    <row r="171" spans="1:14" ht="15.75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  <c r="L171" s="45"/>
      <c r="M171" s="45"/>
      <c r="N171" s="45"/>
    </row>
    <row r="172" spans="1:14" ht="15.75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  <c r="L172" s="45"/>
      <c r="M172" s="45"/>
      <c r="N172" s="45"/>
    </row>
    <row r="173" spans="1:14" ht="15.75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</row>
    <row r="174" spans="1:14" ht="15.75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  <c r="L174" s="45"/>
      <c r="M174" s="45"/>
      <c r="N174" s="45"/>
    </row>
    <row r="175" spans="1:14" ht="15.75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  <c r="L175" s="45"/>
      <c r="M175" s="45"/>
      <c r="N175" s="45"/>
    </row>
    <row r="176" spans="1:14" ht="15.75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  <c r="L176" s="45"/>
      <c r="M176" s="45"/>
      <c r="N176" s="45"/>
    </row>
    <row r="177" spans="1:14" ht="15.75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  <c r="L177" s="45"/>
      <c r="M177" s="45"/>
      <c r="N177" s="45"/>
    </row>
    <row r="178" spans="1:14" ht="15.75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  <c r="L178" s="45"/>
      <c r="M178" s="45"/>
      <c r="N178" s="45"/>
    </row>
    <row r="179" spans="1:14" ht="15.75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  <c r="L179" s="45"/>
      <c r="M179" s="45"/>
      <c r="N179" s="45"/>
    </row>
    <row r="180" spans="1:14" ht="15.75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  <c r="L180" s="45"/>
      <c r="M180" s="45"/>
      <c r="N180" s="45"/>
    </row>
    <row r="181" spans="1:14" ht="15.7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</row>
    <row r="182" spans="1:14" ht="15.7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</row>
    <row r="183" spans="1:14" ht="15.7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</row>
    <row r="184" spans="1:14" ht="15.7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</row>
    <row r="185" spans="1:14" ht="15.7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</row>
    <row r="186" spans="1:14" ht="15.7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</row>
    <row r="187" spans="1:14" ht="15.7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</row>
    <row r="188" spans="1:14" ht="15.7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</row>
    <row r="189" spans="1:14" ht="15.7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</row>
    <row r="190" spans="1:14" ht="15.7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</row>
    <row r="191" spans="1:14" ht="15.7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</row>
    <row r="192" spans="1:14" ht="15.7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</row>
    <row r="193" spans="1:14" ht="15.7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</row>
    <row r="194" spans="1:14" ht="15.7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</row>
    <row r="195" spans="1:14" ht="15.7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</row>
    <row r="196" spans="1:14" ht="15.7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</row>
    <row r="197" spans="1:14" ht="15.7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</row>
    <row r="198" spans="1:14" ht="15.7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</row>
    <row r="199" spans="1:14" ht="15.7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</row>
    <row r="200" spans="1:14" ht="15.7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</row>
    <row r="201" spans="1:14" ht="15.7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</row>
    <row r="202" spans="1:14" ht="15.7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</row>
    <row r="203" spans="1:14" ht="15.7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</row>
    <row r="204" spans="1:14" ht="15.7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</row>
    <row r="205" spans="1:14" ht="15.7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</row>
    <row r="206" spans="1:14" ht="15.7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</row>
    <row r="207" spans="1:14" ht="15.7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</row>
    <row r="208" spans="1:14" ht="15.7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</row>
    <row r="209" spans="1:14" ht="15.7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</row>
    <row r="210" spans="1:14" ht="15.7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</row>
    <row r="211" spans="1:14" ht="15.7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</row>
    <row r="212" spans="1:14" ht="15.7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</row>
    <row r="213" spans="1:14" ht="15.7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</row>
    <row r="214" spans="1:14" ht="15.7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</row>
    <row r="215" spans="1:14" ht="15.7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</row>
    <row r="216" spans="1:14" ht="15.7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</row>
    <row r="217" spans="1:14" ht="15.7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</row>
    <row r="218" spans="1:14" ht="15.7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</row>
    <row r="219" spans="1:14" ht="15.7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</row>
    <row r="220" spans="1:14" ht="15.7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</row>
    <row r="221" spans="1:14" ht="15.7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</row>
    <row r="222" spans="1:14" ht="15.7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</row>
    <row r="223" spans="1:14" ht="15.7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</row>
    <row r="224" spans="1:14" ht="15.7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</row>
    <row r="225" spans="1:14" ht="15.7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</row>
    <row r="226" spans="1:14" ht="15.7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</row>
    <row r="227" spans="1:14" ht="15.7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</row>
    <row r="228" spans="1:14" ht="15.7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</row>
    <row r="229" spans="1:14" ht="15.7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</row>
    <row r="230" spans="1:14" ht="15.7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</row>
    <row r="231" spans="1:14" ht="15.7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</row>
    <row r="232" spans="1:14" ht="15.7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</row>
    <row r="233" spans="1:14" ht="15.7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</row>
    <row r="234" spans="1:14" ht="15.7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</row>
    <row r="235" spans="1:14" ht="15.7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</row>
    <row r="236" spans="1:14" ht="15.7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</row>
    <row r="237" spans="1:14" ht="15.7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</row>
    <row r="238" spans="1:14" ht="15.7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</row>
    <row r="239" spans="1:14" ht="15.7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</row>
    <row r="240" spans="1:14" ht="15.7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</row>
    <row r="241" spans="1:14" ht="15.7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</row>
    <row r="242" spans="1:14" ht="15.7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</row>
    <row r="243" spans="1:14" ht="15.7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</row>
    <row r="244" spans="1:14" ht="15.7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</row>
    <row r="245" spans="1:14" ht="15.7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</row>
    <row r="246" spans="1:14" ht="15.7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</row>
    <row r="247" spans="1:14" ht="15.7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</row>
    <row r="248" spans="1:14" ht="15.7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</row>
    <row r="249" spans="1:14" ht="15.7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</row>
    <row r="250" spans="1:14" ht="15.7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</row>
    <row r="251" spans="1:14" ht="15.7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</row>
    <row r="252" spans="1:14" ht="15.7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</row>
    <row r="253" spans="1:14" ht="15.7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</row>
    <row r="254" spans="1:14" ht="15.7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</row>
    <row r="255" spans="1:14" ht="15.7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</row>
    <row r="256" spans="1:14" ht="15.7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</row>
    <row r="257" spans="1:14" ht="15.7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</row>
    <row r="258" spans="1:14" ht="15.7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</row>
    <row r="259" spans="1:14" ht="15.7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</row>
    <row r="260" spans="1:14" ht="15.7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</row>
    <row r="261" spans="1:14" ht="15.7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</row>
    <row r="262" spans="1:14" ht="15.7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</row>
    <row r="263" spans="1:14" ht="15.7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</row>
    <row r="264" spans="1:14" ht="15.7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</row>
    <row r="265" spans="1:14" ht="15.7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</row>
    <row r="266" spans="1:14" ht="15.7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</row>
    <row r="267" spans="1:14" ht="15.7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</row>
    <row r="268" spans="1:14" ht="15.75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  <c r="L268" s="45"/>
      <c r="M268" s="45"/>
      <c r="N268" s="45"/>
    </row>
    <row r="269" spans="1:14" ht="15.75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  <c r="L269" s="45"/>
      <c r="M269" s="45"/>
      <c r="N269" s="45"/>
    </row>
    <row r="270" spans="1:14" ht="15.75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  <c r="L270" s="45"/>
      <c r="M270" s="45"/>
      <c r="N270" s="45"/>
    </row>
    <row r="271" spans="1:14" ht="15.75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  <c r="L271" s="45"/>
      <c r="M271" s="45"/>
      <c r="N271" s="45"/>
    </row>
    <row r="272" spans="1:14" ht="15.75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</row>
    <row r="273" spans="1:14" ht="15.75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  <c r="L273" s="45"/>
      <c r="M273" s="45"/>
      <c r="N273" s="45"/>
    </row>
    <row r="274" spans="1:14" ht="15.75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  <c r="L274" s="45"/>
      <c r="M274" s="45"/>
      <c r="N274" s="45"/>
    </row>
    <row r="275" spans="1:14" ht="15.75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  <c r="L275" s="45"/>
      <c r="M275" s="45"/>
      <c r="N275" s="45"/>
    </row>
    <row r="276" spans="1:14" ht="15.75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  <c r="L276" s="45"/>
      <c r="M276" s="45"/>
      <c r="N276" s="45"/>
    </row>
    <row r="277" spans="1:14" ht="15.75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  <c r="L277" s="45"/>
      <c r="M277" s="45"/>
      <c r="N277" s="45"/>
    </row>
    <row r="278" spans="1:14" ht="15.75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  <c r="L278" s="45"/>
      <c r="M278" s="45"/>
      <c r="N278" s="45"/>
    </row>
    <row r="279" spans="1:14" ht="15.75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  <c r="L279" s="45"/>
      <c r="M279" s="45"/>
      <c r="N279" s="45"/>
    </row>
    <row r="280" spans="1:14" ht="15.75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  <c r="L280" s="45"/>
      <c r="M280" s="45"/>
      <c r="N280" s="45"/>
    </row>
    <row r="281" spans="1:14" ht="15.75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  <c r="L281" s="45"/>
      <c r="M281" s="45"/>
      <c r="N281" s="45"/>
    </row>
    <row r="282" spans="1:14" ht="15.75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  <c r="L282" s="45"/>
      <c r="M282" s="45"/>
      <c r="N282" s="45"/>
    </row>
    <row r="283" spans="1:14" ht="15.75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  <c r="L283" s="45"/>
      <c r="M283" s="45"/>
      <c r="N283" s="45"/>
    </row>
    <row r="284" spans="1:14" ht="15.75">
      <c r="A284" s="45"/>
      <c r="B284" s="45"/>
      <c r="C284" s="45"/>
      <c r="D284" s="45"/>
      <c r="E284" s="45"/>
      <c r="F284" s="45"/>
      <c r="G284" s="45"/>
      <c r="H284" s="45"/>
      <c r="I284" s="45"/>
      <c r="J284" s="45"/>
      <c r="K284" s="45"/>
      <c r="L284" s="45"/>
      <c r="M284" s="45"/>
      <c r="N284" s="45"/>
    </row>
    <row r="285" spans="1:14" ht="15.75">
      <c r="A285" s="45"/>
      <c r="B285" s="45"/>
      <c r="C285" s="45"/>
      <c r="D285" s="45"/>
      <c r="E285" s="45"/>
      <c r="F285" s="45"/>
      <c r="G285" s="45"/>
      <c r="H285" s="45"/>
      <c r="I285" s="45"/>
      <c r="J285" s="45"/>
      <c r="K285" s="45"/>
      <c r="L285" s="45"/>
      <c r="M285" s="45"/>
      <c r="N285" s="45"/>
    </row>
    <row r="286" spans="1:14" ht="15.75">
      <c r="A286" s="45"/>
      <c r="B286" s="45"/>
      <c r="C286" s="45"/>
      <c r="D286" s="45"/>
      <c r="E286" s="45"/>
      <c r="F286" s="45"/>
      <c r="G286" s="45"/>
      <c r="H286" s="45"/>
      <c r="I286" s="45"/>
      <c r="J286" s="45"/>
      <c r="K286" s="45"/>
      <c r="L286" s="45"/>
      <c r="M286" s="45"/>
      <c r="N286" s="45"/>
    </row>
    <row r="287" spans="1:14" ht="15.75">
      <c r="A287" s="45"/>
      <c r="B287" s="45"/>
      <c r="C287" s="45"/>
      <c r="D287" s="45"/>
      <c r="E287" s="45"/>
      <c r="F287" s="45"/>
      <c r="G287" s="45"/>
      <c r="H287" s="45"/>
      <c r="I287" s="45"/>
      <c r="J287" s="45"/>
      <c r="K287" s="45"/>
      <c r="L287" s="45"/>
      <c r="M287" s="45"/>
      <c r="N287" s="45"/>
    </row>
    <row r="288" spans="1:14" ht="15.75">
      <c r="A288" s="45"/>
      <c r="B288" s="45"/>
      <c r="C288" s="45"/>
      <c r="D288" s="45"/>
      <c r="E288" s="45"/>
      <c r="F288" s="45"/>
      <c r="G288" s="45"/>
      <c r="H288" s="45"/>
      <c r="I288" s="45"/>
      <c r="J288" s="45"/>
      <c r="K288" s="45"/>
      <c r="L288" s="45"/>
      <c r="M288" s="45"/>
      <c r="N288" s="45"/>
    </row>
    <row r="289" spans="1:14" ht="15.75">
      <c r="A289" s="45"/>
      <c r="B289" s="45"/>
      <c r="C289" s="45"/>
      <c r="D289" s="45"/>
      <c r="E289" s="45"/>
      <c r="F289" s="45"/>
      <c r="G289" s="45"/>
      <c r="H289" s="45"/>
      <c r="I289" s="45"/>
      <c r="J289" s="45"/>
      <c r="K289" s="45"/>
      <c r="L289" s="45"/>
      <c r="M289" s="45"/>
      <c r="N289" s="45"/>
    </row>
    <row r="290" spans="1:14" ht="15.75">
      <c r="A290" s="45"/>
      <c r="B290" s="45"/>
      <c r="C290" s="45"/>
      <c r="D290" s="45"/>
      <c r="E290" s="45"/>
      <c r="F290" s="45"/>
      <c r="G290" s="45"/>
      <c r="H290" s="45"/>
      <c r="I290" s="45"/>
      <c r="J290" s="45"/>
      <c r="K290" s="45"/>
      <c r="L290" s="45"/>
      <c r="M290" s="45"/>
      <c r="N290" s="45"/>
    </row>
    <row r="291" spans="1:14" ht="15.75">
      <c r="A291" s="45"/>
      <c r="B291" s="45"/>
      <c r="C291" s="45"/>
      <c r="D291" s="45"/>
      <c r="E291" s="45"/>
      <c r="F291" s="45"/>
      <c r="G291" s="45"/>
      <c r="H291" s="45"/>
      <c r="I291" s="45"/>
      <c r="J291" s="45"/>
      <c r="K291" s="45"/>
      <c r="L291" s="45"/>
      <c r="M291" s="45"/>
      <c r="N291" s="45"/>
    </row>
    <row r="292" spans="1:14" ht="15.75">
      <c r="A292" s="45"/>
      <c r="B292" s="45"/>
      <c r="C292" s="45"/>
      <c r="D292" s="45"/>
      <c r="E292" s="45"/>
      <c r="F292" s="45"/>
      <c r="G292" s="45"/>
      <c r="H292" s="45"/>
      <c r="I292" s="45"/>
      <c r="J292" s="45"/>
      <c r="K292" s="45"/>
      <c r="L292" s="45"/>
      <c r="M292" s="45"/>
      <c r="N292" s="45"/>
    </row>
    <row r="293" spans="1:14" ht="15.75">
      <c r="A293" s="45"/>
      <c r="B293" s="45"/>
      <c r="C293" s="45"/>
      <c r="D293" s="45"/>
      <c r="E293" s="45"/>
      <c r="F293" s="45"/>
      <c r="G293" s="45"/>
      <c r="H293" s="45"/>
      <c r="I293" s="45"/>
      <c r="J293" s="45"/>
      <c r="K293" s="45"/>
      <c r="L293" s="45"/>
      <c r="M293" s="45"/>
      <c r="N293" s="45"/>
    </row>
    <row r="294" spans="1:14" ht="15.75">
      <c r="A294" s="45"/>
      <c r="B294" s="45"/>
      <c r="C294" s="45"/>
      <c r="D294" s="45"/>
      <c r="E294" s="45"/>
      <c r="F294" s="45"/>
      <c r="G294" s="45"/>
      <c r="H294" s="45"/>
      <c r="I294" s="45"/>
      <c r="J294" s="45"/>
      <c r="K294" s="45"/>
      <c r="L294" s="45"/>
      <c r="M294" s="45"/>
      <c r="N294" s="45"/>
    </row>
    <row r="295" spans="1:14" ht="15.75">
      <c r="A295" s="45"/>
      <c r="B295" s="45"/>
      <c r="C295" s="45"/>
      <c r="D295" s="45"/>
      <c r="E295" s="45"/>
      <c r="F295" s="45"/>
      <c r="G295" s="45"/>
      <c r="H295" s="45"/>
      <c r="I295" s="45"/>
      <c r="J295" s="45"/>
      <c r="K295" s="45"/>
      <c r="L295" s="45"/>
      <c r="M295" s="45"/>
      <c r="N295" s="45"/>
    </row>
    <row r="296" spans="1:14" ht="15.75">
      <c r="A296" s="45"/>
      <c r="B296" s="45"/>
      <c r="C296" s="45"/>
      <c r="D296" s="45"/>
      <c r="E296" s="45"/>
      <c r="F296" s="45"/>
      <c r="G296" s="45"/>
      <c r="H296" s="45"/>
      <c r="I296" s="45"/>
      <c r="J296" s="45"/>
      <c r="K296" s="45"/>
      <c r="L296" s="45"/>
      <c r="M296" s="45"/>
      <c r="N296" s="45"/>
    </row>
    <row r="297" spans="1:14" ht="15.75">
      <c r="A297" s="45"/>
      <c r="B297" s="45"/>
      <c r="C297" s="45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5"/>
    </row>
    <row r="298" spans="1:14" ht="15.75">
      <c r="A298" s="45"/>
      <c r="B298" s="45"/>
      <c r="C298" s="45"/>
      <c r="D298" s="45"/>
      <c r="E298" s="45"/>
      <c r="F298" s="45"/>
      <c r="G298" s="45"/>
      <c r="H298" s="45"/>
      <c r="I298" s="45"/>
      <c r="J298" s="45"/>
      <c r="K298" s="45"/>
      <c r="L298" s="45"/>
      <c r="M298" s="45"/>
      <c r="N298" s="45"/>
    </row>
    <row r="299" spans="1:14" ht="15.75">
      <c r="A299" s="45"/>
      <c r="B299" s="45"/>
      <c r="C299" s="45"/>
      <c r="D299" s="45"/>
      <c r="E299" s="45"/>
      <c r="F299" s="45"/>
      <c r="G299" s="45"/>
      <c r="H299" s="45"/>
      <c r="I299" s="45"/>
      <c r="J299" s="45"/>
      <c r="K299" s="45"/>
      <c r="L299" s="45"/>
      <c r="M299" s="45"/>
      <c r="N299" s="45"/>
    </row>
    <row r="300" spans="1:14" ht="15.75">
      <c r="A300" s="45"/>
      <c r="B300" s="45"/>
      <c r="C300" s="45"/>
      <c r="D300" s="45"/>
      <c r="E300" s="45"/>
      <c r="F300" s="45"/>
      <c r="G300" s="45"/>
      <c r="H300" s="45"/>
      <c r="I300" s="45"/>
      <c r="J300" s="45"/>
      <c r="K300" s="45"/>
      <c r="L300" s="45"/>
      <c r="M300" s="45"/>
      <c r="N300" s="45"/>
    </row>
    <row r="301" spans="1:14" ht="15.75">
      <c r="A301" s="45"/>
      <c r="B301" s="45"/>
      <c r="C301" s="45"/>
      <c r="D301" s="45"/>
      <c r="E301" s="45"/>
      <c r="F301" s="45"/>
      <c r="G301" s="45"/>
      <c r="H301" s="45"/>
      <c r="I301" s="45"/>
      <c r="J301" s="45"/>
      <c r="K301" s="45"/>
      <c r="L301" s="45"/>
      <c r="M301" s="45"/>
      <c r="N301" s="45"/>
    </row>
    <row r="302" spans="1:14" ht="15.75">
      <c r="A302" s="45"/>
      <c r="B302" s="45"/>
      <c r="C302" s="45"/>
      <c r="D302" s="45"/>
      <c r="E302" s="45"/>
      <c r="F302" s="45"/>
      <c r="G302" s="45"/>
      <c r="H302" s="45"/>
      <c r="I302" s="45"/>
      <c r="J302" s="45"/>
      <c r="K302" s="45"/>
      <c r="L302" s="45"/>
      <c r="M302" s="45"/>
      <c r="N302" s="45"/>
    </row>
    <row r="303" spans="1:14" ht="15.75">
      <c r="A303" s="45"/>
      <c r="B303" s="45"/>
      <c r="C303" s="45"/>
      <c r="D303" s="45"/>
      <c r="E303" s="45"/>
      <c r="F303" s="45"/>
      <c r="G303" s="45"/>
      <c r="H303" s="45"/>
      <c r="I303" s="45"/>
      <c r="J303" s="45"/>
      <c r="K303" s="45"/>
      <c r="L303" s="45"/>
      <c r="M303" s="45"/>
      <c r="N303" s="45"/>
    </row>
    <row r="304" spans="1:14" ht="15.75">
      <c r="A304" s="45"/>
      <c r="B304" s="45"/>
      <c r="C304" s="45"/>
      <c r="D304" s="45"/>
      <c r="E304" s="45"/>
      <c r="F304" s="45"/>
      <c r="G304" s="45"/>
      <c r="H304" s="45"/>
      <c r="I304" s="45"/>
      <c r="J304" s="45"/>
      <c r="K304" s="45"/>
      <c r="L304" s="45"/>
      <c r="M304" s="45"/>
      <c r="N304" s="45"/>
    </row>
    <row r="305" spans="1:14" ht="15.75">
      <c r="A305" s="45"/>
      <c r="B305" s="45"/>
      <c r="C305" s="45"/>
      <c r="D305" s="45"/>
      <c r="E305" s="45"/>
      <c r="F305" s="45"/>
      <c r="G305" s="45"/>
      <c r="H305" s="45"/>
      <c r="I305" s="45"/>
      <c r="J305" s="45"/>
      <c r="K305" s="45"/>
      <c r="L305" s="45"/>
      <c r="M305" s="45"/>
      <c r="N305" s="45"/>
    </row>
    <row r="306" spans="1:14" ht="15.75">
      <c r="A306" s="45"/>
      <c r="B306" s="45"/>
      <c r="C306" s="45"/>
      <c r="D306" s="45"/>
      <c r="E306" s="45"/>
      <c r="F306" s="45"/>
      <c r="G306" s="45"/>
      <c r="H306" s="45"/>
      <c r="I306" s="45"/>
      <c r="J306" s="45"/>
      <c r="K306" s="45"/>
      <c r="L306" s="45"/>
      <c r="M306" s="45"/>
      <c r="N306" s="45"/>
    </row>
    <row r="307" spans="1:14" ht="15.75">
      <c r="A307" s="45"/>
      <c r="B307" s="45"/>
      <c r="C307" s="45"/>
      <c r="D307" s="45"/>
      <c r="E307" s="45"/>
      <c r="F307" s="45"/>
      <c r="G307" s="45"/>
      <c r="H307" s="45"/>
      <c r="I307" s="45"/>
      <c r="J307" s="45"/>
      <c r="K307" s="45"/>
      <c r="L307" s="45"/>
      <c r="M307" s="45"/>
      <c r="N307" s="45"/>
    </row>
    <row r="308" spans="1:14" ht="15.75">
      <c r="A308" s="45"/>
      <c r="B308" s="45"/>
      <c r="C308" s="45"/>
      <c r="D308" s="45"/>
      <c r="E308" s="45"/>
      <c r="F308" s="45"/>
      <c r="G308" s="45"/>
      <c r="H308" s="45"/>
      <c r="I308" s="45"/>
      <c r="J308" s="45"/>
      <c r="K308" s="45"/>
      <c r="L308" s="45"/>
      <c r="M308" s="45"/>
      <c r="N308" s="45"/>
    </row>
    <row r="309" spans="1:14" ht="15.75">
      <c r="A309" s="45"/>
      <c r="B309" s="45"/>
      <c r="C309" s="45"/>
      <c r="D309" s="45"/>
      <c r="E309" s="45"/>
      <c r="F309" s="45"/>
      <c r="G309" s="45"/>
      <c r="H309" s="45"/>
      <c r="I309" s="45"/>
      <c r="J309" s="45"/>
      <c r="K309" s="45"/>
      <c r="L309" s="45"/>
      <c r="M309" s="45"/>
      <c r="N309" s="45"/>
    </row>
    <row r="310" spans="1:14" ht="15.75">
      <c r="A310" s="45"/>
      <c r="B310" s="45"/>
      <c r="C310" s="45"/>
      <c r="D310" s="45"/>
      <c r="E310" s="45"/>
      <c r="F310" s="45"/>
      <c r="G310" s="45"/>
      <c r="H310" s="45"/>
      <c r="I310" s="45"/>
      <c r="J310" s="45"/>
      <c r="K310" s="45"/>
      <c r="L310" s="45"/>
      <c r="M310" s="45"/>
      <c r="N310" s="45"/>
    </row>
    <row r="311" spans="1:14" ht="15.75">
      <c r="A311" s="45"/>
      <c r="B311" s="45"/>
      <c r="C311" s="45"/>
      <c r="D311" s="45"/>
      <c r="E311" s="45"/>
      <c r="F311" s="45"/>
      <c r="G311" s="45"/>
      <c r="H311" s="45"/>
      <c r="I311" s="45"/>
      <c r="J311" s="45"/>
      <c r="K311" s="45"/>
      <c r="L311" s="45"/>
      <c r="M311" s="45"/>
      <c r="N311" s="45"/>
    </row>
    <row r="312" spans="1:14" ht="15.75">
      <c r="A312" s="45"/>
      <c r="B312" s="45"/>
      <c r="C312" s="45"/>
      <c r="D312" s="45"/>
      <c r="E312" s="45"/>
      <c r="F312" s="45"/>
      <c r="G312" s="45"/>
      <c r="H312" s="45"/>
      <c r="I312" s="45"/>
      <c r="J312" s="45"/>
      <c r="K312" s="45"/>
      <c r="L312" s="45"/>
      <c r="M312" s="45"/>
      <c r="N312" s="45"/>
    </row>
    <row r="313" spans="1:14" ht="15.75">
      <c r="A313" s="45"/>
      <c r="B313" s="45"/>
      <c r="C313" s="45"/>
      <c r="D313" s="45"/>
      <c r="E313" s="45"/>
      <c r="F313" s="45"/>
      <c r="G313" s="45"/>
      <c r="H313" s="45"/>
      <c r="I313" s="45"/>
      <c r="J313" s="45"/>
      <c r="K313" s="45"/>
      <c r="L313" s="45"/>
      <c r="M313" s="45"/>
      <c r="N313" s="45"/>
    </row>
    <row r="314" spans="1:14" ht="15.75">
      <c r="A314" s="45"/>
      <c r="B314" s="45"/>
      <c r="C314" s="45"/>
      <c r="D314" s="45"/>
      <c r="E314" s="45"/>
      <c r="F314" s="45"/>
      <c r="G314" s="45"/>
      <c r="H314" s="45"/>
      <c r="I314" s="45"/>
      <c r="J314" s="45"/>
      <c r="K314" s="45"/>
      <c r="L314" s="45"/>
      <c r="M314" s="45"/>
      <c r="N314" s="45"/>
    </row>
    <row r="315" spans="1:14" ht="15.75">
      <c r="A315" s="45"/>
      <c r="B315" s="45"/>
      <c r="C315" s="45"/>
      <c r="D315" s="45"/>
      <c r="E315" s="45"/>
      <c r="F315" s="45"/>
      <c r="G315" s="45"/>
      <c r="H315" s="45"/>
      <c r="I315" s="45"/>
      <c r="J315" s="45"/>
      <c r="K315" s="45"/>
      <c r="L315" s="45"/>
      <c r="M315" s="45"/>
      <c r="N315" s="45"/>
    </row>
    <row r="316" spans="1:14" ht="15.75">
      <c r="A316" s="45"/>
      <c r="B316" s="45"/>
      <c r="C316" s="45"/>
      <c r="D316" s="45"/>
      <c r="E316" s="45"/>
      <c r="F316" s="45"/>
      <c r="G316" s="45"/>
      <c r="H316" s="45"/>
      <c r="I316" s="45"/>
      <c r="J316" s="45"/>
      <c r="K316" s="45"/>
      <c r="L316" s="45"/>
      <c r="M316" s="45"/>
      <c r="N316" s="45"/>
    </row>
    <row r="317" spans="1:14" ht="15.75">
      <c r="A317" s="45"/>
      <c r="B317" s="45"/>
      <c r="C317" s="45"/>
      <c r="D317" s="45"/>
      <c r="E317" s="45"/>
      <c r="F317" s="45"/>
      <c r="G317" s="45"/>
      <c r="H317" s="45"/>
      <c r="I317" s="45"/>
      <c r="J317" s="45"/>
      <c r="K317" s="45"/>
      <c r="L317" s="45"/>
      <c r="M317" s="45"/>
      <c r="N317" s="45"/>
    </row>
    <row r="318" spans="1:14" ht="15.75">
      <c r="A318" s="45"/>
      <c r="B318" s="45"/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45"/>
    </row>
    <row r="319" spans="1:14" ht="15.75">
      <c r="A319" s="45"/>
      <c r="B319" s="45"/>
      <c r="C319" s="45"/>
      <c r="D319" s="45"/>
      <c r="E319" s="45"/>
      <c r="F319" s="45"/>
      <c r="G319" s="45"/>
      <c r="H319" s="45"/>
      <c r="I319" s="45"/>
      <c r="J319" s="45"/>
      <c r="K319" s="45"/>
      <c r="L319" s="45"/>
      <c r="M319" s="45"/>
      <c r="N319" s="45"/>
    </row>
    <row r="320" spans="1:14" ht="15.75">
      <c r="A320" s="45"/>
      <c r="B320" s="45"/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45"/>
    </row>
    <row r="321" spans="1:14" ht="15.75">
      <c r="A321" s="45"/>
      <c r="B321" s="45"/>
      <c r="C321" s="45"/>
      <c r="D321" s="45"/>
      <c r="E321" s="45"/>
      <c r="F321" s="45"/>
      <c r="G321" s="45"/>
      <c r="H321" s="45"/>
      <c r="I321" s="45"/>
      <c r="J321" s="45"/>
      <c r="K321" s="45"/>
      <c r="L321" s="45"/>
      <c r="M321" s="45"/>
      <c r="N321" s="45"/>
    </row>
    <row r="322" spans="1:14" ht="15.75">
      <c r="A322" s="45"/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</row>
    <row r="323" spans="1:14" ht="15.75">
      <c r="A323" s="45"/>
      <c r="B323" s="45"/>
      <c r="C323" s="45"/>
      <c r="D323" s="45"/>
      <c r="E323" s="45"/>
      <c r="F323" s="45"/>
      <c r="G323" s="45"/>
      <c r="H323" s="45"/>
      <c r="I323" s="45"/>
      <c r="J323" s="45"/>
      <c r="K323" s="45"/>
      <c r="L323" s="45"/>
      <c r="M323" s="45"/>
      <c r="N323" s="45"/>
    </row>
    <row r="324" spans="1:14" ht="15.75">
      <c r="A324" s="45"/>
      <c r="B324" s="45"/>
      <c r="C324" s="45"/>
      <c r="D324" s="45"/>
      <c r="E324" s="45"/>
      <c r="F324" s="45"/>
      <c r="G324" s="45"/>
      <c r="H324" s="45"/>
      <c r="I324" s="45"/>
      <c r="J324" s="45"/>
      <c r="K324" s="45"/>
      <c r="L324" s="45"/>
      <c r="M324" s="45"/>
      <c r="N324" s="45"/>
    </row>
    <row r="325" spans="1:14" ht="15.75">
      <c r="A325" s="45"/>
      <c r="B325" s="45"/>
      <c r="C325" s="45"/>
      <c r="D325" s="45"/>
      <c r="E325" s="45"/>
      <c r="F325" s="45"/>
      <c r="G325" s="45"/>
      <c r="H325" s="45"/>
      <c r="I325" s="45"/>
      <c r="J325" s="45"/>
      <c r="K325" s="45"/>
      <c r="L325" s="45"/>
      <c r="M325" s="45"/>
      <c r="N325" s="45"/>
    </row>
    <row r="326" spans="1:14" ht="15.75">
      <c r="A326" s="45"/>
      <c r="B326" s="45"/>
      <c r="C326" s="45"/>
      <c r="D326" s="45"/>
      <c r="E326" s="45"/>
      <c r="F326" s="45"/>
      <c r="G326" s="45"/>
      <c r="H326" s="45"/>
      <c r="I326" s="45"/>
      <c r="J326" s="45"/>
      <c r="K326" s="45"/>
      <c r="L326" s="45"/>
      <c r="M326" s="45"/>
      <c r="N326" s="45"/>
    </row>
    <row r="327" spans="1:14" ht="15.75">
      <c r="A327" s="45"/>
      <c r="B327" s="45"/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45"/>
    </row>
    <row r="328" spans="1:14" ht="15.75">
      <c r="A328" s="45"/>
      <c r="B328" s="45"/>
      <c r="C328" s="45"/>
      <c r="D328" s="45"/>
      <c r="E328" s="45"/>
      <c r="F328" s="45"/>
      <c r="G328" s="45"/>
      <c r="H328" s="45"/>
      <c r="I328" s="45"/>
      <c r="J328" s="45"/>
      <c r="K328" s="45"/>
      <c r="L328" s="45"/>
      <c r="M328" s="45"/>
      <c r="N328" s="45"/>
    </row>
    <row r="329" spans="1:14" ht="15.75">
      <c r="A329" s="45"/>
      <c r="B329" s="45"/>
      <c r="C329" s="45"/>
      <c r="D329" s="45"/>
      <c r="E329" s="45"/>
      <c r="F329" s="45"/>
      <c r="G329" s="45"/>
      <c r="H329" s="45"/>
      <c r="I329" s="45"/>
      <c r="J329" s="45"/>
      <c r="K329" s="45"/>
      <c r="L329" s="45"/>
      <c r="M329" s="45"/>
      <c r="N329" s="45"/>
    </row>
    <row r="330" spans="1:14" ht="15.75">
      <c r="A330" s="45"/>
      <c r="B330" s="45"/>
      <c r="C330" s="45"/>
      <c r="D330" s="45"/>
      <c r="E330" s="45"/>
      <c r="F330" s="45"/>
      <c r="G330" s="45"/>
      <c r="H330" s="45"/>
      <c r="I330" s="45"/>
      <c r="J330" s="45"/>
      <c r="K330" s="45"/>
      <c r="L330" s="45"/>
      <c r="M330" s="45"/>
      <c r="N330" s="45"/>
    </row>
    <row r="331" spans="1:14" ht="15.75">
      <c r="A331" s="45"/>
      <c r="B331" s="45"/>
      <c r="C331" s="45"/>
      <c r="D331" s="45"/>
      <c r="E331" s="45"/>
      <c r="F331" s="45"/>
      <c r="G331" s="45"/>
      <c r="H331" s="45"/>
      <c r="I331" s="45"/>
      <c r="J331" s="45"/>
      <c r="K331" s="45"/>
      <c r="L331" s="45"/>
      <c r="M331" s="45"/>
      <c r="N331" s="45"/>
    </row>
    <row r="332" spans="1:14" ht="15.75">
      <c r="A332" s="45"/>
      <c r="B332" s="45"/>
      <c r="C332" s="45"/>
      <c r="D332" s="45"/>
      <c r="E332" s="45"/>
      <c r="F332" s="45"/>
      <c r="G332" s="45"/>
      <c r="H332" s="45"/>
      <c r="I332" s="45"/>
      <c r="J332" s="45"/>
      <c r="K332" s="45"/>
      <c r="L332" s="45"/>
      <c r="M332" s="45"/>
      <c r="N332" s="45"/>
    </row>
    <row r="333" spans="1:14" ht="15.75">
      <c r="A333" s="45"/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5"/>
      <c r="M333" s="45"/>
      <c r="N333" s="45"/>
    </row>
    <row r="334" spans="1:14" ht="15.75">
      <c r="A334" s="45"/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5"/>
      <c r="M334" s="45"/>
      <c r="N334" s="45"/>
    </row>
    <row r="335" spans="1:14" ht="15.75">
      <c r="A335" s="45"/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5"/>
    </row>
    <row r="336" spans="1:14" ht="15.75">
      <c r="A336" s="45"/>
      <c r="B336" s="45"/>
      <c r="C336" s="45"/>
      <c r="D336" s="45"/>
      <c r="E336" s="45"/>
      <c r="F336" s="45"/>
      <c r="G336" s="45"/>
      <c r="H336" s="45"/>
      <c r="I336" s="45"/>
      <c r="J336" s="45"/>
      <c r="K336" s="45"/>
      <c r="L336" s="45"/>
      <c r="M336" s="45"/>
      <c r="N336" s="45"/>
    </row>
    <row r="337" spans="1:14" ht="15.75">
      <c r="A337" s="45"/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5"/>
      <c r="M337" s="45"/>
      <c r="N337" s="45"/>
    </row>
    <row r="338" spans="1:14" ht="15.75">
      <c r="A338" s="45"/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5"/>
      <c r="M338" s="45"/>
      <c r="N338" s="45"/>
    </row>
    <row r="339" spans="1:14" ht="15.75">
      <c r="A339" s="45"/>
      <c r="B339" s="45"/>
      <c r="C339" s="45"/>
      <c r="D339" s="45"/>
      <c r="E339" s="45"/>
      <c r="F339" s="45"/>
      <c r="G339" s="45"/>
      <c r="H339" s="45"/>
      <c r="I339" s="45"/>
      <c r="J339" s="45"/>
      <c r="K339" s="45"/>
      <c r="L339" s="45"/>
      <c r="M339" s="45"/>
      <c r="N339" s="45"/>
    </row>
    <row r="340" spans="1:14" ht="15.75">
      <c r="A340" s="45"/>
      <c r="B340" s="45"/>
      <c r="C340" s="45"/>
      <c r="D340" s="45"/>
      <c r="E340" s="45"/>
      <c r="F340" s="45"/>
      <c r="G340" s="45"/>
      <c r="H340" s="45"/>
      <c r="I340" s="45"/>
      <c r="J340" s="45"/>
      <c r="K340" s="45"/>
      <c r="L340" s="45"/>
      <c r="M340" s="45"/>
      <c r="N340" s="45"/>
    </row>
    <row r="341" spans="1:14" ht="15.75">
      <c r="A341" s="45"/>
      <c r="B341" s="45"/>
      <c r="C341" s="45"/>
      <c r="D341" s="45"/>
      <c r="E341" s="45"/>
      <c r="F341" s="45"/>
      <c r="G341" s="45"/>
      <c r="H341" s="45"/>
      <c r="I341" s="45"/>
      <c r="J341" s="45"/>
      <c r="K341" s="45"/>
      <c r="L341" s="45"/>
      <c r="M341" s="45"/>
      <c r="N341" s="45"/>
    </row>
    <row r="342" spans="1:14" ht="15.75">
      <c r="A342" s="45"/>
      <c r="B342" s="45"/>
      <c r="C342" s="45"/>
      <c r="D342" s="45"/>
      <c r="E342" s="45"/>
      <c r="F342" s="45"/>
      <c r="G342" s="45"/>
      <c r="H342" s="45"/>
      <c r="I342" s="45"/>
      <c r="J342" s="45"/>
      <c r="K342" s="45"/>
      <c r="L342" s="45"/>
      <c r="M342" s="45"/>
      <c r="N342" s="45"/>
    </row>
    <row r="343" spans="1:14" ht="15.75">
      <c r="A343" s="45"/>
      <c r="B343" s="45"/>
      <c r="C343" s="45"/>
      <c r="D343" s="45"/>
      <c r="E343" s="45"/>
      <c r="F343" s="45"/>
      <c r="G343" s="45"/>
      <c r="H343" s="45"/>
      <c r="I343" s="45"/>
      <c r="J343" s="45"/>
      <c r="K343" s="45"/>
      <c r="L343" s="45"/>
      <c r="M343" s="45"/>
      <c r="N343" s="45"/>
    </row>
    <row r="344" spans="1:14" ht="15.7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5.7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5.7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  <row r="347" spans="1:14" ht="15.75">
      <c r="A347" s="45"/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5"/>
      <c r="M347" s="45"/>
      <c r="N347" s="45"/>
    </row>
    <row r="348" spans="1:14" ht="15.75">
      <c r="A348" s="45"/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5"/>
      <c r="M348" s="45"/>
      <c r="N348" s="45"/>
    </row>
    <row r="349" spans="1:14" ht="15.75">
      <c r="A349" s="45"/>
      <c r="B349" s="45"/>
      <c r="C349" s="45"/>
      <c r="D349" s="45"/>
      <c r="E349" s="45"/>
      <c r="F349" s="45"/>
      <c r="G349" s="45"/>
      <c r="H349" s="45"/>
      <c r="I349" s="45"/>
      <c r="J349" s="45"/>
      <c r="K349" s="45"/>
      <c r="L349" s="45"/>
      <c r="M349" s="45"/>
      <c r="N349" s="45"/>
    </row>
    <row r="350" spans="1:14" ht="15.75">
      <c r="A350" s="45"/>
      <c r="B350" s="45"/>
      <c r="C350" s="45"/>
      <c r="D350" s="45"/>
      <c r="E350" s="45"/>
      <c r="F350" s="45"/>
      <c r="G350" s="45"/>
      <c r="H350" s="45"/>
      <c r="I350" s="45"/>
      <c r="J350" s="45"/>
      <c r="K350" s="45"/>
      <c r="L350" s="45"/>
      <c r="M350" s="45"/>
      <c r="N350" s="45"/>
    </row>
    <row r="351" spans="1:14" ht="15.75">
      <c r="A351" s="45"/>
      <c r="B351" s="45"/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45"/>
    </row>
    <row r="352" spans="1:14" ht="15.75">
      <c r="A352" s="45"/>
      <c r="B352" s="45"/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45"/>
    </row>
    <row r="353" spans="1:14" ht="15.75">
      <c r="A353" s="45"/>
      <c r="B353" s="45"/>
      <c r="C353" s="45"/>
      <c r="D353" s="45"/>
      <c r="E353" s="45"/>
      <c r="F353" s="45"/>
      <c r="G353" s="45"/>
      <c r="H353" s="45"/>
      <c r="I353" s="45"/>
      <c r="J353" s="45"/>
      <c r="K353" s="45"/>
      <c r="L353" s="45"/>
      <c r="M353" s="45"/>
      <c r="N353" s="45"/>
    </row>
    <row r="354" spans="1:14" ht="15.75">
      <c r="A354" s="45"/>
      <c r="B354" s="45"/>
      <c r="C354" s="45"/>
      <c r="D354" s="45"/>
      <c r="E354" s="45"/>
      <c r="F354" s="45"/>
      <c r="G354" s="45"/>
      <c r="H354" s="45"/>
      <c r="I354" s="45"/>
      <c r="J354" s="45"/>
      <c r="K354" s="45"/>
      <c r="L354" s="45"/>
      <c r="M354" s="45"/>
      <c r="N354" s="45"/>
    </row>
    <row r="355" spans="1:14" ht="15.75">
      <c r="A355" s="45"/>
      <c r="B355" s="45"/>
      <c r="C355" s="45"/>
      <c r="D355" s="45"/>
      <c r="E355" s="45"/>
      <c r="F355" s="45"/>
      <c r="G355" s="45"/>
      <c r="H355" s="45"/>
      <c r="I355" s="45"/>
      <c r="J355" s="45"/>
      <c r="K355" s="45"/>
      <c r="L355" s="45"/>
      <c r="M355" s="45"/>
      <c r="N355" s="45"/>
    </row>
    <row r="356" spans="1:14" ht="15.75">
      <c r="A356" s="45"/>
      <c r="B356" s="45"/>
      <c r="C356" s="45"/>
      <c r="D356" s="45"/>
      <c r="E356" s="45"/>
      <c r="F356" s="45"/>
      <c r="G356" s="45"/>
      <c r="H356" s="45"/>
      <c r="I356" s="45"/>
      <c r="J356" s="45"/>
      <c r="K356" s="45"/>
      <c r="L356" s="45"/>
      <c r="M356" s="45"/>
      <c r="N356" s="45"/>
    </row>
    <row r="357" spans="1:14" ht="15.75">
      <c r="A357" s="45"/>
      <c r="B357" s="45"/>
      <c r="C357" s="45"/>
      <c r="D357" s="45"/>
      <c r="E357" s="45"/>
      <c r="F357" s="45"/>
      <c r="G357" s="45"/>
      <c r="H357" s="45"/>
      <c r="I357" s="45"/>
      <c r="J357" s="45"/>
      <c r="K357" s="45"/>
      <c r="L357" s="45"/>
      <c r="M357" s="45"/>
      <c r="N357" s="45"/>
    </row>
    <row r="358" spans="1:14" ht="15.75">
      <c r="A358" s="45"/>
      <c r="B358" s="45"/>
      <c r="C358" s="45"/>
      <c r="D358" s="45"/>
      <c r="E358" s="45"/>
      <c r="F358" s="45"/>
      <c r="G358" s="45"/>
      <c r="H358" s="45"/>
      <c r="I358" s="45"/>
      <c r="J358" s="45"/>
      <c r="K358" s="45"/>
      <c r="L358" s="45"/>
      <c r="M358" s="45"/>
      <c r="N358" s="45"/>
    </row>
    <row r="359" spans="1:14" ht="15.75">
      <c r="A359" s="45"/>
      <c r="B359" s="45"/>
      <c r="C359" s="45"/>
      <c r="D359" s="45"/>
      <c r="E359" s="45"/>
      <c r="F359" s="45"/>
      <c r="G359" s="45"/>
      <c r="H359" s="45"/>
      <c r="I359" s="45"/>
      <c r="J359" s="45"/>
      <c r="K359" s="45"/>
      <c r="L359" s="45"/>
      <c r="M359" s="45"/>
      <c r="N359" s="45"/>
    </row>
    <row r="360" spans="1:14" ht="15.75">
      <c r="A360" s="45"/>
      <c r="B360" s="45"/>
      <c r="C360" s="45"/>
      <c r="D360" s="45"/>
      <c r="E360" s="45"/>
      <c r="F360" s="45"/>
      <c r="G360" s="45"/>
      <c r="H360" s="45"/>
      <c r="I360" s="45"/>
      <c r="J360" s="45"/>
      <c r="K360" s="45"/>
      <c r="L360" s="45"/>
      <c r="M360" s="45"/>
      <c r="N360" s="45"/>
    </row>
    <row r="361" spans="1:14" ht="15.75">
      <c r="A361" s="45"/>
      <c r="B361" s="45"/>
      <c r="C361" s="45"/>
      <c r="D361" s="45"/>
      <c r="E361" s="45"/>
      <c r="F361" s="45"/>
      <c r="G361" s="45"/>
      <c r="H361" s="45"/>
      <c r="I361" s="45"/>
      <c r="J361" s="45"/>
      <c r="K361" s="45"/>
      <c r="L361" s="45"/>
      <c r="M361" s="45"/>
      <c r="N361" s="45"/>
    </row>
    <row r="362" spans="1:14" ht="15.75">
      <c r="A362" s="45"/>
      <c r="B362" s="45"/>
      <c r="C362" s="45"/>
      <c r="D362" s="45"/>
      <c r="E362" s="45"/>
      <c r="F362" s="45"/>
      <c r="G362" s="45"/>
      <c r="H362" s="45"/>
      <c r="I362" s="45"/>
      <c r="J362" s="45"/>
      <c r="K362" s="45"/>
      <c r="L362" s="45"/>
      <c r="M362" s="45"/>
      <c r="N362" s="45"/>
    </row>
    <row r="363" spans="1:14" ht="15.75">
      <c r="A363" s="45"/>
      <c r="B363" s="45"/>
      <c r="C363" s="45"/>
      <c r="D363" s="45"/>
      <c r="E363" s="45"/>
      <c r="F363" s="45"/>
      <c r="G363" s="45"/>
      <c r="H363" s="45"/>
      <c r="I363" s="45"/>
      <c r="J363" s="45"/>
      <c r="K363" s="45"/>
      <c r="L363" s="45"/>
      <c r="M363" s="45"/>
      <c r="N363" s="45"/>
    </row>
    <row r="364" spans="1:14" ht="15.75">
      <c r="A364" s="45"/>
      <c r="B364" s="45"/>
      <c r="C364" s="45"/>
      <c r="D364" s="45"/>
      <c r="E364" s="45"/>
      <c r="F364" s="45"/>
      <c r="G364" s="45"/>
      <c r="H364" s="45"/>
      <c r="I364" s="45"/>
      <c r="J364" s="45"/>
      <c r="K364" s="45"/>
      <c r="L364" s="45"/>
      <c r="M364" s="45"/>
      <c r="N364" s="45"/>
    </row>
    <row r="365" spans="1:14" ht="15.75">
      <c r="A365" s="45"/>
      <c r="B365" s="45"/>
      <c r="C365" s="45"/>
      <c r="D365" s="45"/>
      <c r="E365" s="45"/>
      <c r="F365" s="45"/>
      <c r="G365" s="45"/>
      <c r="H365" s="45"/>
      <c r="I365" s="45"/>
      <c r="J365" s="45"/>
      <c r="K365" s="45"/>
      <c r="L365" s="45"/>
      <c r="M365" s="45"/>
      <c r="N365" s="45"/>
    </row>
    <row r="366" spans="1:14" ht="15.75">
      <c r="A366" s="45"/>
      <c r="B366" s="45"/>
      <c r="C366" s="45"/>
      <c r="D366" s="45"/>
      <c r="E366" s="45"/>
      <c r="F366" s="45"/>
      <c r="G366" s="45"/>
      <c r="H366" s="45"/>
      <c r="I366" s="45"/>
      <c r="J366" s="45"/>
      <c r="K366" s="45"/>
      <c r="L366" s="45"/>
      <c r="M366" s="45"/>
      <c r="N366" s="45"/>
    </row>
    <row r="367" spans="1:14" ht="15.75">
      <c r="A367" s="45"/>
      <c r="B367" s="45"/>
      <c r="C367" s="45"/>
      <c r="D367" s="45"/>
      <c r="E367" s="45"/>
      <c r="F367" s="45"/>
      <c r="G367" s="45"/>
      <c r="H367" s="45"/>
      <c r="I367" s="45"/>
      <c r="J367" s="45"/>
      <c r="K367" s="45"/>
      <c r="L367" s="45"/>
      <c r="M367" s="45"/>
      <c r="N367" s="45"/>
    </row>
    <row r="368" spans="1:14" ht="15.75">
      <c r="A368" s="45"/>
      <c r="B368" s="45"/>
      <c r="C368" s="45"/>
      <c r="D368" s="45"/>
      <c r="E368" s="45"/>
      <c r="F368" s="45"/>
      <c r="G368" s="45"/>
      <c r="H368" s="45"/>
      <c r="I368" s="45"/>
      <c r="J368" s="45"/>
      <c r="K368" s="45"/>
      <c r="L368" s="45"/>
      <c r="M368" s="45"/>
      <c r="N368" s="45"/>
    </row>
    <row r="369" spans="1:14" ht="15.75">
      <c r="A369" s="45"/>
      <c r="B369" s="45"/>
      <c r="C369" s="45"/>
      <c r="D369" s="45"/>
      <c r="E369" s="45"/>
      <c r="F369" s="45"/>
      <c r="G369" s="45"/>
      <c r="H369" s="45"/>
      <c r="I369" s="45"/>
      <c r="J369" s="45"/>
      <c r="K369" s="45"/>
      <c r="L369" s="45"/>
      <c r="M369" s="45"/>
      <c r="N369" s="45"/>
    </row>
    <row r="370" spans="1:14" ht="15.75">
      <c r="A370" s="45"/>
      <c r="B370" s="45"/>
      <c r="C370" s="45"/>
      <c r="D370" s="45"/>
      <c r="E370" s="45"/>
      <c r="F370" s="45"/>
      <c r="G370" s="45"/>
      <c r="H370" s="45"/>
      <c r="I370" s="45"/>
      <c r="J370" s="45"/>
      <c r="K370" s="45"/>
      <c r="L370" s="45"/>
      <c r="M370" s="45"/>
      <c r="N370" s="45"/>
    </row>
    <row r="371" spans="1:14" ht="15.75">
      <c r="A371" s="45"/>
      <c r="B371" s="45"/>
      <c r="C371" s="45"/>
      <c r="D371" s="45"/>
      <c r="E371" s="45"/>
      <c r="F371" s="45"/>
      <c r="G371" s="45"/>
      <c r="H371" s="45"/>
      <c r="I371" s="45"/>
      <c r="J371" s="45"/>
      <c r="K371" s="45"/>
      <c r="L371" s="45"/>
      <c r="M371" s="45"/>
      <c r="N371" s="45"/>
    </row>
    <row r="372" spans="1:14" ht="15.75">
      <c r="A372" s="45"/>
      <c r="B372" s="45"/>
      <c r="C372" s="45"/>
      <c r="D372" s="45"/>
      <c r="E372" s="45"/>
      <c r="F372" s="45"/>
      <c r="G372" s="45"/>
      <c r="H372" s="45"/>
      <c r="I372" s="45"/>
      <c r="J372" s="45"/>
      <c r="K372" s="45"/>
      <c r="L372" s="45"/>
      <c r="M372" s="45"/>
      <c r="N372" s="45"/>
    </row>
    <row r="373" spans="1:14" ht="15.75">
      <c r="A373" s="45"/>
      <c r="B373" s="45"/>
      <c r="C373" s="45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5"/>
    </row>
    <row r="374" spans="1:14" ht="15.75">
      <c r="A374" s="45"/>
      <c r="B374" s="45"/>
      <c r="C374" s="45"/>
      <c r="D374" s="45"/>
      <c r="E374" s="45"/>
      <c r="F374" s="45"/>
      <c r="G374" s="45"/>
      <c r="H374" s="45"/>
      <c r="I374" s="45"/>
      <c r="J374" s="45"/>
      <c r="K374" s="45"/>
      <c r="L374" s="45"/>
      <c r="M374" s="45"/>
      <c r="N374" s="45"/>
    </row>
    <row r="375" spans="1:14" ht="15.75">
      <c r="A375" s="45"/>
      <c r="B375" s="45"/>
      <c r="C375" s="45"/>
      <c r="D375" s="45"/>
      <c r="E375" s="45"/>
      <c r="F375" s="45"/>
      <c r="G375" s="45"/>
      <c r="H375" s="45"/>
      <c r="I375" s="45"/>
      <c r="J375" s="45"/>
      <c r="K375" s="45"/>
      <c r="L375" s="45"/>
      <c r="M375" s="45"/>
      <c r="N375" s="45"/>
    </row>
    <row r="376" spans="1:14" ht="15.75">
      <c r="A376" s="45"/>
      <c r="B376" s="45"/>
      <c r="C376" s="45"/>
      <c r="D376" s="45"/>
      <c r="E376" s="45"/>
      <c r="F376" s="45"/>
      <c r="G376" s="45"/>
      <c r="H376" s="45"/>
      <c r="I376" s="45"/>
      <c r="J376" s="45"/>
      <c r="K376" s="45"/>
      <c r="L376" s="45"/>
      <c r="M376" s="45"/>
      <c r="N376" s="45"/>
    </row>
    <row r="377" spans="1:14" ht="15.75">
      <c r="A377" s="45"/>
      <c r="B377" s="45"/>
      <c r="C377" s="45"/>
      <c r="D377" s="45"/>
      <c r="E377" s="45"/>
      <c r="F377" s="45"/>
      <c r="G377" s="45"/>
      <c r="H377" s="45"/>
      <c r="I377" s="45"/>
      <c r="J377" s="45"/>
      <c r="K377" s="45"/>
      <c r="L377" s="45"/>
      <c r="M377" s="45"/>
      <c r="N377" s="45"/>
    </row>
    <row r="378" spans="1:14" ht="15.75">
      <c r="A378" s="45"/>
      <c r="B378" s="45"/>
      <c r="C378" s="45"/>
      <c r="D378" s="45"/>
      <c r="E378" s="45"/>
      <c r="F378" s="45"/>
      <c r="G378" s="45"/>
      <c r="H378" s="45"/>
      <c r="I378" s="45"/>
      <c r="J378" s="45"/>
      <c r="K378" s="45"/>
      <c r="L378" s="45"/>
      <c r="M378" s="45"/>
      <c r="N378" s="45"/>
    </row>
    <row r="379" spans="1:14" ht="15.75">
      <c r="A379" s="45"/>
      <c r="B379" s="45"/>
      <c r="C379" s="45"/>
      <c r="D379" s="45"/>
      <c r="E379" s="45"/>
      <c r="F379" s="45"/>
      <c r="G379" s="45"/>
      <c r="H379" s="45"/>
      <c r="I379" s="45"/>
      <c r="J379" s="45"/>
      <c r="K379" s="45"/>
      <c r="L379" s="45"/>
      <c r="M379" s="45"/>
      <c r="N379" s="45"/>
    </row>
    <row r="380" spans="1:14" ht="15.75">
      <c r="A380" s="45"/>
      <c r="B380" s="45"/>
      <c r="C380" s="45"/>
      <c r="D380" s="45"/>
      <c r="E380" s="45"/>
      <c r="F380" s="45"/>
      <c r="G380" s="45"/>
      <c r="H380" s="45"/>
      <c r="I380" s="45"/>
      <c r="J380" s="45"/>
      <c r="K380" s="45"/>
      <c r="L380" s="45"/>
      <c r="M380" s="45"/>
      <c r="N380" s="45"/>
    </row>
    <row r="381" spans="1:14" ht="15.75">
      <c r="A381" s="45"/>
      <c r="B381" s="45"/>
      <c r="C381" s="45"/>
      <c r="D381" s="45"/>
      <c r="E381" s="45"/>
      <c r="F381" s="45"/>
      <c r="G381" s="45"/>
      <c r="H381" s="45"/>
      <c r="I381" s="45"/>
      <c r="J381" s="45"/>
      <c r="K381" s="45"/>
      <c r="L381" s="45"/>
      <c r="M381" s="45"/>
      <c r="N381" s="45"/>
    </row>
    <row r="382" spans="1:14" ht="15.75">
      <c r="A382" s="45"/>
      <c r="B382" s="45"/>
      <c r="C382" s="45"/>
      <c r="D382" s="45"/>
      <c r="E382" s="45"/>
      <c r="F382" s="45"/>
      <c r="G382" s="45"/>
      <c r="H382" s="45"/>
      <c r="I382" s="45"/>
      <c r="J382" s="45"/>
      <c r="K382" s="45"/>
      <c r="L382" s="45"/>
      <c r="M382" s="45"/>
      <c r="N382" s="45"/>
    </row>
    <row r="383" spans="1:14" ht="15.75">
      <c r="A383" s="45"/>
      <c r="B383" s="45"/>
      <c r="C383" s="45"/>
      <c r="D383" s="45"/>
      <c r="E383" s="45"/>
      <c r="F383" s="45"/>
      <c r="G383" s="45"/>
      <c r="H383" s="45"/>
      <c r="I383" s="45"/>
      <c r="J383" s="45"/>
      <c r="K383" s="45"/>
      <c r="L383" s="45"/>
      <c r="M383" s="45"/>
      <c r="N383" s="45"/>
    </row>
    <row r="384" spans="1:14" ht="15.75">
      <c r="A384" s="45"/>
      <c r="B384" s="45"/>
      <c r="C384" s="45"/>
      <c r="D384" s="45"/>
      <c r="E384" s="45"/>
      <c r="F384" s="45"/>
      <c r="G384" s="45"/>
      <c r="H384" s="45"/>
      <c r="I384" s="45"/>
      <c r="J384" s="45"/>
      <c r="K384" s="45"/>
      <c r="L384" s="45"/>
      <c r="M384" s="45"/>
      <c r="N384" s="45"/>
    </row>
    <row r="385" spans="1:14" ht="15.75">
      <c r="A385" s="45"/>
      <c r="B385" s="45"/>
      <c r="C385" s="45"/>
      <c r="D385" s="45"/>
      <c r="E385" s="45"/>
      <c r="F385" s="45"/>
      <c r="G385" s="45"/>
      <c r="H385" s="45"/>
      <c r="I385" s="45"/>
      <c r="J385" s="45"/>
      <c r="K385" s="45"/>
      <c r="L385" s="45"/>
      <c r="M385" s="45"/>
      <c r="N385" s="45"/>
    </row>
    <row r="386" spans="1:14" ht="15.75">
      <c r="A386" s="45"/>
      <c r="B386" s="45"/>
      <c r="C386" s="45"/>
      <c r="D386" s="45"/>
      <c r="E386" s="45"/>
      <c r="F386" s="45"/>
      <c r="G386" s="45"/>
      <c r="H386" s="45"/>
      <c r="I386" s="45"/>
      <c r="J386" s="45"/>
      <c r="K386" s="45"/>
      <c r="L386" s="45"/>
      <c r="M386" s="45"/>
      <c r="N386" s="45"/>
    </row>
    <row r="387" spans="1:14" ht="15.75">
      <c r="A387" s="45"/>
      <c r="B387" s="45"/>
      <c r="C387" s="45"/>
      <c r="D387" s="45"/>
      <c r="E387" s="45"/>
      <c r="F387" s="45"/>
      <c r="G387" s="45"/>
      <c r="H387" s="45"/>
      <c r="I387" s="45"/>
      <c r="J387" s="45"/>
      <c r="K387" s="45"/>
      <c r="L387" s="45"/>
      <c r="M387" s="45"/>
      <c r="N387" s="45"/>
    </row>
    <row r="388" spans="1:14" ht="15.75">
      <c r="A388" s="45"/>
      <c r="B388" s="45"/>
      <c r="C388" s="45"/>
      <c r="D388" s="45"/>
      <c r="E388" s="45"/>
      <c r="F388" s="45"/>
      <c r="G388" s="45"/>
      <c r="H388" s="45"/>
      <c r="I388" s="45"/>
      <c r="J388" s="45"/>
      <c r="K388" s="45"/>
      <c r="L388" s="45"/>
      <c r="M388" s="45"/>
      <c r="N388" s="45"/>
    </row>
    <row r="389" spans="1:14" ht="15.75">
      <c r="A389" s="45"/>
      <c r="B389" s="45"/>
      <c r="C389" s="45"/>
      <c r="D389" s="45"/>
      <c r="E389" s="45"/>
      <c r="F389" s="45"/>
      <c r="G389" s="45"/>
      <c r="H389" s="45"/>
      <c r="I389" s="45"/>
      <c r="J389" s="45"/>
      <c r="K389" s="45"/>
      <c r="L389" s="45"/>
      <c r="M389" s="45"/>
      <c r="N389" s="45"/>
    </row>
    <row r="390" spans="1:14" ht="15.75">
      <c r="A390" s="45"/>
      <c r="B390" s="45"/>
      <c r="C390" s="45"/>
      <c r="D390" s="45"/>
      <c r="E390" s="45"/>
      <c r="F390" s="45"/>
      <c r="G390" s="45"/>
      <c r="H390" s="45"/>
      <c r="I390" s="45"/>
      <c r="J390" s="45"/>
      <c r="K390" s="45"/>
      <c r="L390" s="45"/>
      <c r="M390" s="45"/>
      <c r="N390" s="45"/>
    </row>
    <row r="391" spans="1:14" ht="15.75">
      <c r="A391" s="45"/>
      <c r="B391" s="45"/>
      <c r="C391" s="45"/>
      <c r="D391" s="45"/>
      <c r="E391" s="45"/>
      <c r="F391" s="45"/>
      <c r="G391" s="45"/>
      <c r="H391" s="45"/>
      <c r="I391" s="45"/>
      <c r="J391" s="45"/>
      <c r="K391" s="45"/>
      <c r="L391" s="45"/>
      <c r="M391" s="45"/>
      <c r="N391" s="45"/>
    </row>
    <row r="392" spans="1:14" ht="15.75">
      <c r="A392" s="45"/>
      <c r="B392" s="45"/>
      <c r="C392" s="45"/>
      <c r="D392" s="45"/>
      <c r="E392" s="45"/>
      <c r="F392" s="45"/>
      <c r="G392" s="45"/>
      <c r="H392" s="45"/>
      <c r="I392" s="45"/>
      <c r="J392" s="45"/>
      <c r="K392" s="45"/>
      <c r="L392" s="45"/>
      <c r="M392" s="45"/>
      <c r="N392" s="45"/>
    </row>
    <row r="393" spans="1:14" ht="15.75">
      <c r="A393" s="45"/>
      <c r="B393" s="45"/>
      <c r="C393" s="45"/>
      <c r="D393" s="45"/>
      <c r="E393" s="45"/>
      <c r="F393" s="45"/>
      <c r="G393" s="45"/>
      <c r="H393" s="45"/>
      <c r="I393" s="45"/>
      <c r="J393" s="45"/>
      <c r="K393" s="45"/>
      <c r="L393" s="45"/>
      <c r="M393" s="45"/>
      <c r="N393" s="45"/>
    </row>
    <row r="394" spans="1:14" ht="15.75">
      <c r="A394" s="45"/>
      <c r="B394" s="45"/>
      <c r="C394" s="45"/>
      <c r="D394" s="45"/>
      <c r="E394" s="45"/>
      <c r="F394" s="45"/>
      <c r="G394" s="45"/>
      <c r="H394" s="45"/>
      <c r="I394" s="45"/>
      <c r="J394" s="45"/>
      <c r="K394" s="45"/>
      <c r="L394" s="45"/>
      <c r="M394" s="45"/>
      <c r="N394" s="45"/>
    </row>
    <row r="395" spans="1:14" ht="15.75">
      <c r="A395" s="45"/>
      <c r="B395" s="45"/>
      <c r="C395" s="45"/>
      <c r="D395" s="45"/>
      <c r="E395" s="45"/>
      <c r="F395" s="45"/>
      <c r="G395" s="45"/>
      <c r="H395" s="45"/>
      <c r="I395" s="45"/>
      <c r="J395" s="45"/>
      <c r="K395" s="45"/>
      <c r="L395" s="45"/>
      <c r="M395" s="45"/>
      <c r="N395" s="45"/>
    </row>
    <row r="396" spans="1:14" ht="15.75">
      <c r="A396" s="45"/>
      <c r="B396" s="45"/>
      <c r="C396" s="45"/>
      <c r="D396" s="45"/>
      <c r="E396" s="45"/>
      <c r="F396" s="45"/>
      <c r="G396" s="45"/>
      <c r="H396" s="45"/>
      <c r="I396" s="45"/>
      <c r="J396" s="45"/>
      <c r="K396" s="45"/>
      <c r="L396" s="45"/>
      <c r="M396" s="45"/>
      <c r="N396" s="45"/>
    </row>
    <row r="397" spans="1:14" ht="15.75">
      <c r="A397" s="45"/>
      <c r="B397" s="45"/>
      <c r="C397" s="45"/>
      <c r="D397" s="45"/>
      <c r="E397" s="45"/>
      <c r="F397" s="45"/>
      <c r="G397" s="45"/>
      <c r="H397" s="45"/>
      <c r="I397" s="45"/>
      <c r="J397" s="45"/>
      <c r="K397" s="45"/>
      <c r="L397" s="45"/>
      <c r="M397" s="45"/>
      <c r="N397" s="45"/>
    </row>
    <row r="398" spans="1:14" ht="15.75">
      <c r="A398" s="45"/>
      <c r="B398" s="45"/>
      <c r="C398" s="45"/>
      <c r="D398" s="45"/>
      <c r="E398" s="45"/>
      <c r="F398" s="45"/>
      <c r="G398" s="45"/>
      <c r="H398" s="45"/>
      <c r="I398" s="45"/>
      <c r="J398" s="45"/>
      <c r="K398" s="45"/>
      <c r="L398" s="45"/>
      <c r="M398" s="45"/>
      <c r="N398" s="45"/>
    </row>
    <row r="399" spans="1:14" ht="15.75">
      <c r="A399" s="45"/>
      <c r="B399" s="45"/>
      <c r="C399" s="45"/>
      <c r="D399" s="45"/>
      <c r="E399" s="45"/>
      <c r="F399" s="45"/>
      <c r="G399" s="45"/>
      <c r="H399" s="45"/>
      <c r="I399" s="45"/>
      <c r="J399" s="45"/>
      <c r="K399" s="45"/>
      <c r="L399" s="45"/>
      <c r="M399" s="45"/>
      <c r="N399" s="45"/>
    </row>
    <row r="400" spans="1:14" ht="15.75">
      <c r="A400" s="45"/>
      <c r="B400" s="45"/>
      <c r="C400" s="45"/>
      <c r="D400" s="45"/>
      <c r="E400" s="45"/>
      <c r="F400" s="45"/>
      <c r="G400" s="45"/>
      <c r="H400" s="45"/>
      <c r="I400" s="45"/>
      <c r="J400" s="45"/>
      <c r="K400" s="45"/>
      <c r="L400" s="45"/>
      <c r="M400" s="45"/>
      <c r="N400" s="45"/>
    </row>
    <row r="401" spans="1:14" ht="15.75">
      <c r="A401" s="45"/>
      <c r="B401" s="45"/>
      <c r="C401" s="45"/>
      <c r="D401" s="45"/>
      <c r="E401" s="45"/>
      <c r="F401" s="45"/>
      <c r="G401" s="45"/>
      <c r="H401" s="45"/>
      <c r="I401" s="45"/>
      <c r="J401" s="45"/>
      <c r="K401" s="45"/>
      <c r="L401" s="45"/>
      <c r="M401" s="45"/>
      <c r="N401" s="45"/>
    </row>
    <row r="402" spans="1:14" ht="15.75">
      <c r="A402" s="45"/>
      <c r="B402" s="45"/>
      <c r="C402" s="45"/>
      <c r="D402" s="45"/>
      <c r="E402" s="45"/>
      <c r="F402" s="45"/>
      <c r="G402" s="45"/>
      <c r="H402" s="45"/>
      <c r="I402" s="45"/>
      <c r="J402" s="45"/>
      <c r="K402" s="45"/>
      <c r="L402" s="45"/>
      <c r="M402" s="45"/>
      <c r="N402" s="45"/>
    </row>
    <row r="403" spans="1:14" ht="15.75">
      <c r="A403" s="45"/>
      <c r="B403" s="45"/>
      <c r="C403" s="45"/>
      <c r="D403" s="45"/>
      <c r="E403" s="45"/>
      <c r="F403" s="45"/>
      <c r="G403" s="45"/>
      <c r="H403" s="45"/>
      <c r="I403" s="45"/>
      <c r="J403" s="45"/>
      <c r="K403" s="45"/>
      <c r="L403" s="45"/>
      <c r="M403" s="45"/>
      <c r="N403" s="45"/>
    </row>
    <row r="404" spans="1:14" ht="15.75">
      <c r="A404" s="45"/>
      <c r="B404" s="45"/>
      <c r="C404" s="45"/>
      <c r="D404" s="45"/>
      <c r="E404" s="45"/>
      <c r="F404" s="45"/>
      <c r="G404" s="45"/>
      <c r="H404" s="45"/>
      <c r="I404" s="45"/>
      <c r="J404" s="45"/>
      <c r="K404" s="45"/>
      <c r="L404" s="45"/>
      <c r="M404" s="45"/>
      <c r="N404" s="45"/>
    </row>
    <row r="405" spans="1:14" ht="15.75">
      <c r="A405" s="45"/>
      <c r="B405" s="45"/>
      <c r="C405" s="45"/>
      <c r="D405" s="45"/>
      <c r="E405" s="45"/>
      <c r="F405" s="45"/>
      <c r="G405" s="45"/>
      <c r="H405" s="45"/>
      <c r="I405" s="45"/>
      <c r="J405" s="45"/>
      <c r="K405" s="45"/>
      <c r="L405" s="45"/>
      <c r="M405" s="45"/>
      <c r="N405" s="45"/>
    </row>
    <row r="406" spans="1:14" ht="15.75">
      <c r="A406" s="45"/>
      <c r="B406" s="45"/>
      <c r="C406" s="45"/>
      <c r="D406" s="45"/>
      <c r="E406" s="45"/>
      <c r="F406" s="45"/>
      <c r="G406" s="45"/>
      <c r="H406" s="45"/>
      <c r="I406" s="45"/>
      <c r="J406" s="45"/>
      <c r="K406" s="45"/>
      <c r="L406" s="45"/>
      <c r="M406" s="45"/>
      <c r="N406" s="45"/>
    </row>
    <row r="407" spans="1:14" ht="15.75">
      <c r="A407" s="45"/>
      <c r="B407" s="45"/>
      <c r="C407" s="45"/>
      <c r="D407" s="45"/>
      <c r="E407" s="45"/>
      <c r="F407" s="45"/>
      <c r="G407" s="45"/>
      <c r="H407" s="45"/>
      <c r="I407" s="45"/>
      <c r="J407" s="45"/>
      <c r="K407" s="45"/>
      <c r="L407" s="45"/>
      <c r="M407" s="45"/>
      <c r="N407" s="45"/>
    </row>
    <row r="408" spans="1:14" ht="15.75">
      <c r="A408" s="45"/>
      <c r="B408" s="45"/>
      <c r="C408" s="45"/>
      <c r="D408" s="45"/>
      <c r="E408" s="45"/>
      <c r="F408" s="45"/>
      <c r="G408" s="45"/>
      <c r="H408" s="45"/>
      <c r="I408" s="45"/>
      <c r="J408" s="45"/>
      <c r="K408" s="45"/>
      <c r="L408" s="45"/>
      <c r="M408" s="45"/>
      <c r="N408" s="45"/>
    </row>
    <row r="409" spans="1:14" ht="15.75">
      <c r="A409" s="45"/>
      <c r="B409" s="45"/>
      <c r="C409" s="45"/>
      <c r="D409" s="45"/>
      <c r="E409" s="45"/>
      <c r="F409" s="45"/>
      <c r="G409" s="45"/>
      <c r="H409" s="45"/>
      <c r="I409" s="45"/>
      <c r="J409" s="45"/>
      <c r="K409" s="45"/>
      <c r="L409" s="45"/>
      <c r="M409" s="45"/>
      <c r="N409" s="45"/>
    </row>
    <row r="410" spans="1:14" ht="15.75">
      <c r="A410" s="45"/>
      <c r="B410" s="45"/>
      <c r="C410" s="45"/>
      <c r="D410" s="45"/>
      <c r="E410" s="45"/>
      <c r="F410" s="45"/>
      <c r="G410" s="45"/>
      <c r="H410" s="45"/>
      <c r="I410" s="45"/>
      <c r="J410" s="45"/>
      <c r="K410" s="45"/>
      <c r="L410" s="45"/>
      <c r="M410" s="45"/>
      <c r="N410" s="45"/>
    </row>
    <row r="411" spans="1:14" ht="15.75">
      <c r="A411" s="45"/>
      <c r="B411" s="45"/>
      <c r="C411" s="45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5"/>
    </row>
    <row r="412" spans="1:14" ht="15.75">
      <c r="A412" s="45"/>
      <c r="B412" s="45"/>
      <c r="C412" s="45"/>
      <c r="D412" s="45"/>
      <c r="E412" s="45"/>
      <c r="F412" s="45"/>
      <c r="G412" s="45"/>
      <c r="H412" s="45"/>
      <c r="I412" s="45"/>
      <c r="J412" s="45"/>
      <c r="K412" s="45"/>
      <c r="L412" s="45"/>
      <c r="M412" s="45"/>
      <c r="N412" s="45"/>
    </row>
    <row r="413" spans="1:14" ht="15.75">
      <c r="A413" s="45"/>
      <c r="B413" s="45"/>
      <c r="C413" s="45"/>
      <c r="D413" s="45"/>
      <c r="E413" s="45"/>
      <c r="F413" s="45"/>
      <c r="G413" s="45"/>
      <c r="H413" s="45"/>
      <c r="I413" s="45"/>
      <c r="J413" s="45"/>
      <c r="K413" s="45"/>
      <c r="L413" s="45"/>
      <c r="M413" s="45"/>
      <c r="N413" s="45"/>
    </row>
    <row r="414" spans="1:14" ht="15.75">
      <c r="A414" s="45"/>
      <c r="B414" s="45"/>
      <c r="C414" s="45"/>
      <c r="D414" s="45"/>
      <c r="E414" s="45"/>
      <c r="F414" s="45"/>
      <c r="G414" s="45"/>
      <c r="H414" s="45"/>
      <c r="I414" s="45"/>
      <c r="J414" s="45"/>
      <c r="K414" s="45"/>
      <c r="L414" s="45"/>
      <c r="M414" s="45"/>
      <c r="N414" s="45"/>
    </row>
    <row r="415" spans="1:14" ht="15.75">
      <c r="A415" s="45"/>
      <c r="B415" s="45"/>
      <c r="C415" s="45"/>
      <c r="D415" s="45"/>
      <c r="E415" s="45"/>
      <c r="F415" s="45"/>
      <c r="G415" s="45"/>
      <c r="H415" s="45"/>
      <c r="I415" s="45"/>
      <c r="J415" s="45"/>
      <c r="K415" s="45"/>
      <c r="L415" s="45"/>
      <c r="M415" s="45"/>
      <c r="N415" s="45"/>
    </row>
    <row r="416" spans="1:14" ht="15.75">
      <c r="A416" s="45"/>
      <c r="B416" s="45"/>
      <c r="C416" s="45"/>
      <c r="D416" s="45"/>
      <c r="E416" s="45"/>
      <c r="F416" s="45"/>
      <c r="G416" s="45"/>
      <c r="H416" s="45"/>
      <c r="I416" s="45"/>
      <c r="J416" s="45"/>
      <c r="K416" s="45"/>
      <c r="L416" s="45"/>
      <c r="M416" s="45"/>
      <c r="N416" s="45"/>
    </row>
    <row r="417" spans="1:14" ht="15.75">
      <c r="A417" s="45"/>
      <c r="B417" s="45"/>
      <c r="C417" s="45"/>
      <c r="D417" s="45"/>
      <c r="E417" s="45"/>
      <c r="F417" s="45"/>
      <c r="G417" s="45"/>
      <c r="H417" s="45"/>
      <c r="I417" s="45"/>
      <c r="J417" s="45"/>
      <c r="K417" s="45"/>
      <c r="L417" s="45"/>
      <c r="M417" s="45"/>
      <c r="N417" s="45"/>
    </row>
    <row r="418" spans="1:14" ht="15.75">
      <c r="A418" s="45"/>
      <c r="B418" s="45"/>
      <c r="C418" s="45"/>
      <c r="D418" s="45"/>
      <c r="E418" s="45"/>
      <c r="F418" s="45"/>
      <c r="G418" s="45"/>
      <c r="H418" s="45"/>
      <c r="I418" s="45"/>
      <c r="J418" s="45"/>
      <c r="K418" s="45"/>
      <c r="L418" s="45"/>
      <c r="M418" s="45"/>
      <c r="N418" s="45"/>
    </row>
    <row r="419" spans="1:14" ht="15.75">
      <c r="A419" s="45"/>
      <c r="B419" s="45"/>
      <c r="C419" s="45"/>
      <c r="D419" s="45"/>
      <c r="E419" s="45"/>
      <c r="F419" s="45"/>
      <c r="G419" s="45"/>
      <c r="H419" s="45"/>
      <c r="I419" s="45"/>
      <c r="J419" s="45"/>
      <c r="K419" s="45"/>
      <c r="L419" s="45"/>
      <c r="M419" s="45"/>
      <c r="N419" s="45"/>
    </row>
    <row r="420" spans="1:14" ht="15.75">
      <c r="A420" s="45"/>
      <c r="B420" s="45"/>
      <c r="C420" s="45"/>
      <c r="D420" s="45"/>
      <c r="E420" s="45"/>
      <c r="F420" s="45"/>
      <c r="G420" s="45"/>
      <c r="H420" s="45"/>
      <c r="I420" s="45"/>
      <c r="J420" s="45"/>
      <c r="K420" s="45"/>
      <c r="L420" s="45"/>
      <c r="M420" s="45"/>
      <c r="N420" s="45"/>
    </row>
    <row r="421" spans="1:14" ht="15.75">
      <c r="A421" s="45"/>
      <c r="B421" s="45"/>
      <c r="C421" s="45"/>
      <c r="D421" s="45"/>
      <c r="E421" s="45"/>
      <c r="F421" s="45"/>
      <c r="G421" s="45"/>
      <c r="H421" s="45"/>
      <c r="I421" s="45"/>
      <c r="J421" s="45"/>
      <c r="K421" s="45"/>
      <c r="L421" s="45"/>
      <c r="M421" s="45"/>
      <c r="N421" s="45"/>
    </row>
    <row r="422" spans="1:14" ht="15.75">
      <c r="A422" s="45"/>
      <c r="B422" s="45"/>
      <c r="C422" s="45"/>
      <c r="D422" s="45"/>
      <c r="E422" s="45"/>
      <c r="F422" s="45"/>
      <c r="G422" s="45"/>
      <c r="H422" s="45"/>
      <c r="I422" s="45"/>
      <c r="J422" s="45"/>
      <c r="K422" s="45"/>
      <c r="L422" s="45"/>
      <c r="M422" s="45"/>
      <c r="N422" s="45"/>
    </row>
    <row r="423" spans="1:14" ht="15.75">
      <c r="A423" s="45"/>
      <c r="B423" s="45"/>
      <c r="C423" s="45"/>
      <c r="D423" s="45"/>
      <c r="E423" s="45"/>
      <c r="F423" s="45"/>
      <c r="G423" s="45"/>
      <c r="H423" s="45"/>
      <c r="I423" s="45"/>
      <c r="J423" s="45"/>
      <c r="K423" s="45"/>
      <c r="L423" s="45"/>
      <c r="M423" s="45"/>
      <c r="N423" s="45"/>
    </row>
    <row r="424" spans="1:14" ht="15.75">
      <c r="A424" s="45"/>
      <c r="B424" s="45"/>
      <c r="C424" s="45"/>
      <c r="D424" s="45"/>
      <c r="E424" s="45"/>
      <c r="F424" s="45"/>
      <c r="G424" s="45"/>
      <c r="H424" s="45"/>
      <c r="I424" s="45"/>
      <c r="J424" s="45"/>
      <c r="K424" s="45"/>
      <c r="L424" s="45"/>
      <c r="M424" s="45"/>
      <c r="N424" s="45"/>
    </row>
    <row r="425" spans="1:14" ht="15.75">
      <c r="A425" s="45"/>
      <c r="B425" s="45"/>
      <c r="C425" s="45"/>
      <c r="D425" s="45"/>
      <c r="E425" s="45"/>
      <c r="F425" s="45"/>
      <c r="G425" s="45"/>
      <c r="H425" s="45"/>
      <c r="I425" s="45"/>
      <c r="J425" s="45"/>
      <c r="K425" s="45"/>
      <c r="L425" s="45"/>
      <c r="M425" s="45"/>
      <c r="N425" s="45"/>
    </row>
    <row r="426" spans="1:14" ht="15.75">
      <c r="A426" s="45"/>
      <c r="B426" s="45"/>
      <c r="C426" s="45"/>
      <c r="D426" s="45"/>
      <c r="E426" s="45"/>
      <c r="F426" s="45"/>
      <c r="G426" s="45"/>
      <c r="H426" s="45"/>
      <c r="I426" s="45"/>
      <c r="J426" s="45"/>
      <c r="K426" s="45"/>
      <c r="L426" s="45"/>
      <c r="M426" s="45"/>
      <c r="N426" s="45"/>
    </row>
    <row r="427" spans="1:14" ht="15.75">
      <c r="A427" s="45"/>
      <c r="B427" s="45"/>
      <c r="C427" s="45"/>
      <c r="D427" s="45"/>
      <c r="E427" s="45"/>
      <c r="F427" s="45"/>
      <c r="G427" s="45"/>
      <c r="H427" s="45"/>
      <c r="I427" s="45"/>
      <c r="J427" s="45"/>
      <c r="K427" s="45"/>
      <c r="L427" s="45"/>
      <c r="M427" s="45"/>
      <c r="N427" s="45"/>
    </row>
    <row r="428" spans="1:14" ht="15.75">
      <c r="A428" s="45"/>
      <c r="B428" s="45"/>
      <c r="C428" s="45"/>
      <c r="D428" s="45"/>
      <c r="E428" s="45"/>
      <c r="F428" s="45"/>
      <c r="G428" s="45"/>
      <c r="H428" s="45"/>
      <c r="I428" s="45"/>
      <c r="J428" s="45"/>
      <c r="K428" s="45"/>
      <c r="L428" s="45"/>
      <c r="M428" s="45"/>
      <c r="N428" s="45"/>
    </row>
    <row r="429" spans="1:14" ht="15.75">
      <c r="A429" s="45"/>
      <c r="B429" s="45"/>
      <c r="C429" s="45"/>
      <c r="D429" s="45"/>
      <c r="E429" s="45"/>
      <c r="F429" s="45"/>
      <c r="G429" s="45"/>
      <c r="H429" s="45"/>
      <c r="I429" s="45"/>
      <c r="J429" s="45"/>
      <c r="K429" s="45"/>
      <c r="L429" s="45"/>
      <c r="M429" s="45"/>
      <c r="N429" s="45"/>
    </row>
    <row r="430" spans="1:14" ht="15.75">
      <c r="A430" s="45"/>
      <c r="B430" s="45"/>
      <c r="C430" s="45"/>
      <c r="D430" s="45"/>
      <c r="E430" s="45"/>
      <c r="F430" s="45"/>
      <c r="G430" s="45"/>
      <c r="H430" s="45"/>
      <c r="I430" s="45"/>
      <c r="J430" s="45"/>
      <c r="K430" s="45"/>
      <c r="L430" s="45"/>
      <c r="M430" s="45"/>
      <c r="N430" s="45"/>
    </row>
    <row r="431" spans="1:14" ht="15.75">
      <c r="A431" s="45"/>
      <c r="B431" s="45"/>
      <c r="C431" s="45"/>
      <c r="D431" s="45"/>
      <c r="E431" s="45"/>
      <c r="F431" s="45"/>
      <c r="G431" s="45"/>
      <c r="H431" s="45"/>
      <c r="I431" s="45"/>
      <c r="J431" s="45"/>
      <c r="K431" s="45"/>
      <c r="L431" s="45"/>
      <c r="M431" s="45"/>
      <c r="N431" s="45"/>
    </row>
    <row r="432" spans="1:14" ht="15.75">
      <c r="A432" s="45"/>
      <c r="B432" s="45"/>
      <c r="C432" s="45"/>
      <c r="D432" s="45"/>
      <c r="E432" s="45"/>
      <c r="F432" s="45"/>
      <c r="G432" s="45"/>
      <c r="H432" s="45"/>
      <c r="I432" s="45"/>
      <c r="J432" s="45"/>
      <c r="K432" s="45"/>
      <c r="L432" s="45"/>
      <c r="M432" s="45"/>
      <c r="N432" s="45"/>
    </row>
    <row r="433" spans="1:14" ht="15.75">
      <c r="A433" s="45"/>
      <c r="B433" s="45"/>
      <c r="C433" s="45"/>
      <c r="D433" s="45"/>
      <c r="E433" s="45"/>
      <c r="F433" s="45"/>
      <c r="G433" s="45"/>
      <c r="H433" s="45"/>
      <c r="I433" s="45"/>
      <c r="J433" s="45"/>
      <c r="K433" s="45"/>
      <c r="L433" s="45"/>
      <c r="M433" s="45"/>
      <c r="N433" s="45"/>
    </row>
    <row r="434" spans="1:14" ht="15.75">
      <c r="A434" s="45"/>
      <c r="B434" s="45"/>
      <c r="C434" s="45"/>
      <c r="D434" s="45"/>
      <c r="E434" s="45"/>
      <c r="F434" s="45"/>
      <c r="G434" s="45"/>
      <c r="H434" s="45"/>
      <c r="I434" s="45"/>
      <c r="J434" s="45"/>
      <c r="K434" s="45"/>
      <c r="L434" s="45"/>
      <c r="M434" s="45"/>
      <c r="N434" s="45"/>
    </row>
    <row r="435" spans="1:14" ht="15.75">
      <c r="A435" s="45"/>
      <c r="B435" s="45"/>
      <c r="C435" s="45"/>
      <c r="D435" s="45"/>
      <c r="E435" s="45"/>
      <c r="F435" s="45"/>
      <c r="G435" s="45"/>
      <c r="H435" s="45"/>
      <c r="I435" s="45"/>
      <c r="J435" s="45"/>
      <c r="K435" s="45"/>
      <c r="L435" s="45"/>
      <c r="M435" s="45"/>
      <c r="N435" s="45"/>
    </row>
    <row r="436" spans="1:14" ht="15.75">
      <c r="A436" s="45"/>
      <c r="B436" s="45"/>
      <c r="C436" s="45"/>
      <c r="D436" s="45"/>
      <c r="E436" s="45"/>
      <c r="F436" s="45"/>
      <c r="G436" s="45"/>
      <c r="H436" s="45"/>
      <c r="I436" s="45"/>
      <c r="J436" s="45"/>
      <c r="K436" s="45"/>
      <c r="L436" s="45"/>
      <c r="M436" s="45"/>
      <c r="N436" s="45"/>
    </row>
    <row r="437" spans="1:14" ht="15.75">
      <c r="A437" s="45"/>
      <c r="B437" s="45"/>
      <c r="C437" s="45"/>
      <c r="D437" s="45"/>
      <c r="E437" s="45"/>
      <c r="F437" s="45"/>
      <c r="G437" s="45"/>
      <c r="H437" s="45"/>
      <c r="I437" s="45"/>
      <c r="J437" s="45"/>
      <c r="K437" s="45"/>
      <c r="L437" s="45"/>
      <c r="M437" s="45"/>
      <c r="N437" s="45"/>
    </row>
    <row r="438" spans="1:14" ht="15.75">
      <c r="A438" s="45"/>
      <c r="B438" s="45"/>
      <c r="C438" s="45"/>
      <c r="D438" s="45"/>
      <c r="E438" s="45"/>
      <c r="F438" s="45"/>
      <c r="G438" s="45"/>
      <c r="H438" s="45"/>
      <c r="I438" s="45"/>
      <c r="J438" s="45"/>
      <c r="K438" s="45"/>
      <c r="L438" s="45"/>
      <c r="M438" s="45"/>
      <c r="N438" s="45"/>
    </row>
    <row r="439" spans="1:14" ht="15.75">
      <c r="A439" s="45"/>
      <c r="B439" s="45"/>
      <c r="C439" s="45"/>
      <c r="D439" s="45"/>
      <c r="E439" s="45"/>
      <c r="F439" s="45"/>
      <c r="G439" s="45"/>
      <c r="H439" s="45"/>
      <c r="I439" s="45"/>
      <c r="J439" s="45"/>
      <c r="K439" s="45"/>
      <c r="L439" s="45"/>
      <c r="M439" s="45"/>
      <c r="N439" s="45"/>
    </row>
    <row r="440" spans="1:14" ht="15.75">
      <c r="A440" s="45"/>
      <c r="B440" s="45"/>
      <c r="C440" s="45"/>
      <c r="D440" s="45"/>
      <c r="E440" s="45"/>
      <c r="F440" s="45"/>
      <c r="G440" s="45"/>
      <c r="H440" s="45"/>
      <c r="I440" s="45"/>
      <c r="J440" s="45"/>
      <c r="K440" s="45"/>
      <c r="L440" s="45"/>
      <c r="M440" s="45"/>
      <c r="N440" s="45"/>
    </row>
    <row r="441" spans="1:14" ht="15.75">
      <c r="A441" s="45"/>
      <c r="B441" s="45"/>
      <c r="C441" s="45"/>
      <c r="D441" s="45"/>
      <c r="E441" s="45"/>
      <c r="F441" s="45"/>
      <c r="G441" s="45"/>
      <c r="H441" s="45"/>
      <c r="I441" s="45"/>
      <c r="J441" s="45"/>
      <c r="K441" s="45"/>
      <c r="L441" s="45"/>
      <c r="M441" s="45"/>
      <c r="N441" s="45"/>
    </row>
    <row r="442" spans="1:14" ht="15.75">
      <c r="A442" s="45"/>
      <c r="B442" s="45"/>
      <c r="C442" s="45"/>
      <c r="D442" s="45"/>
      <c r="E442" s="45"/>
      <c r="F442" s="45"/>
      <c r="G442" s="45"/>
      <c r="H442" s="45"/>
      <c r="I442" s="45"/>
      <c r="J442" s="45"/>
      <c r="K442" s="45"/>
      <c r="L442" s="45"/>
      <c r="M442" s="45"/>
      <c r="N442" s="45"/>
    </row>
    <row r="443" spans="1:14" ht="15.75">
      <c r="A443" s="45"/>
      <c r="B443" s="45"/>
      <c r="C443" s="45"/>
      <c r="D443" s="45"/>
      <c r="E443" s="45"/>
      <c r="F443" s="45"/>
      <c r="G443" s="45"/>
      <c r="H443" s="45"/>
      <c r="I443" s="45"/>
      <c r="J443" s="45"/>
      <c r="K443" s="45"/>
      <c r="L443" s="45"/>
      <c r="M443" s="45"/>
      <c r="N443" s="45"/>
    </row>
    <row r="444" spans="1:14" ht="15.75">
      <c r="A444" s="45"/>
      <c r="B444" s="45"/>
      <c r="C444" s="45"/>
      <c r="D444" s="45"/>
      <c r="E444" s="45"/>
      <c r="F444" s="45"/>
      <c r="G444" s="45"/>
      <c r="H444" s="45"/>
      <c r="I444" s="45"/>
      <c r="J444" s="45"/>
      <c r="K444" s="45"/>
      <c r="L444" s="45"/>
      <c r="M444" s="45"/>
      <c r="N444" s="45"/>
    </row>
    <row r="445" spans="1:14" ht="15.75">
      <c r="A445" s="45"/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5"/>
      <c r="M445" s="45"/>
      <c r="N445" s="45"/>
    </row>
    <row r="446" spans="1:14" ht="15.75">
      <c r="A446" s="45"/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5"/>
      <c r="M446" s="45"/>
      <c r="N446" s="45"/>
    </row>
    <row r="447" spans="1:14" ht="15.75">
      <c r="A447" s="45"/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5"/>
      <c r="M447" s="45"/>
      <c r="N447" s="45"/>
    </row>
    <row r="448" spans="1:14" ht="15.75">
      <c r="A448" s="45"/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5"/>
      <c r="M448" s="45"/>
      <c r="N448" s="45"/>
    </row>
    <row r="449" spans="1:14" ht="15.75">
      <c r="A449" s="45"/>
      <c r="B449" s="45"/>
      <c r="C449" s="45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5"/>
    </row>
    <row r="450" spans="1:14" ht="15.75">
      <c r="A450" s="45"/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5"/>
      <c r="M450" s="45"/>
      <c r="N450" s="45"/>
    </row>
    <row r="451" spans="1:14" ht="15.75">
      <c r="A451" s="45"/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5"/>
      <c r="M451" s="45"/>
      <c r="N451" s="45"/>
    </row>
    <row r="452" spans="1:14" ht="15.75">
      <c r="A452" s="45"/>
      <c r="B452" s="45"/>
      <c r="C452" s="45"/>
      <c r="D452" s="45"/>
      <c r="E452" s="45"/>
      <c r="F452" s="45"/>
      <c r="G452" s="45"/>
      <c r="H452" s="45"/>
      <c r="I452" s="45"/>
      <c r="J452" s="45"/>
      <c r="K452" s="45"/>
      <c r="L452" s="45"/>
      <c r="M452" s="45"/>
      <c r="N452" s="45"/>
    </row>
    <row r="453" spans="1:14" ht="15.75">
      <c r="A453" s="45"/>
      <c r="B453" s="45"/>
      <c r="C453" s="45"/>
      <c r="D453" s="45"/>
      <c r="E453" s="45"/>
      <c r="F453" s="45"/>
      <c r="G453" s="45"/>
      <c r="H453" s="45"/>
      <c r="I453" s="45"/>
      <c r="J453" s="45"/>
      <c r="K453" s="45"/>
      <c r="L453" s="45"/>
      <c r="M453" s="45"/>
      <c r="N453" s="45"/>
    </row>
    <row r="454" spans="1:14" ht="15.75">
      <c r="A454" s="45"/>
      <c r="B454" s="45"/>
      <c r="C454" s="45"/>
      <c r="D454" s="45"/>
      <c r="E454" s="45"/>
      <c r="F454" s="45"/>
      <c r="G454" s="45"/>
      <c r="H454" s="45"/>
      <c r="I454" s="45"/>
      <c r="J454" s="45"/>
      <c r="K454" s="45"/>
      <c r="L454" s="45"/>
      <c r="M454" s="45"/>
      <c r="N454" s="45"/>
    </row>
    <row r="455" spans="1:14" ht="15.75">
      <c r="A455" s="45"/>
      <c r="B455" s="45"/>
      <c r="C455" s="45"/>
      <c r="D455" s="45"/>
      <c r="E455" s="45"/>
      <c r="F455" s="45"/>
      <c r="G455" s="45"/>
      <c r="H455" s="45"/>
      <c r="I455" s="45"/>
      <c r="J455" s="45"/>
      <c r="K455" s="45"/>
      <c r="L455" s="45"/>
      <c r="M455" s="45"/>
      <c r="N455" s="45"/>
    </row>
    <row r="456" spans="1:14" ht="15.75">
      <c r="A456" s="45"/>
      <c r="B456" s="45"/>
      <c r="C456" s="45"/>
      <c r="D456" s="45"/>
      <c r="E456" s="45"/>
      <c r="F456" s="45"/>
      <c r="G456" s="45"/>
      <c r="H456" s="45"/>
      <c r="I456" s="45"/>
      <c r="J456" s="45"/>
      <c r="K456" s="45"/>
      <c r="L456" s="45"/>
      <c r="M456" s="45"/>
      <c r="N456" s="45"/>
    </row>
    <row r="457" spans="1:14" ht="15.75">
      <c r="A457" s="45"/>
      <c r="B457" s="45"/>
      <c r="C457" s="45"/>
      <c r="D457" s="45"/>
      <c r="E457" s="45"/>
      <c r="F457" s="45"/>
      <c r="G457" s="45"/>
      <c r="H457" s="45"/>
      <c r="I457" s="45"/>
      <c r="J457" s="45"/>
      <c r="K457" s="45"/>
      <c r="L457" s="45"/>
      <c r="M457" s="45"/>
      <c r="N457" s="45"/>
    </row>
    <row r="458" spans="1:14" ht="15.75">
      <c r="A458" s="45"/>
      <c r="B458" s="45"/>
      <c r="C458" s="45"/>
      <c r="D458" s="45"/>
      <c r="E458" s="45"/>
      <c r="F458" s="45"/>
      <c r="G458" s="45"/>
      <c r="H458" s="45"/>
      <c r="I458" s="45"/>
      <c r="J458" s="45"/>
      <c r="K458" s="45"/>
      <c r="L458" s="45"/>
      <c r="M458" s="45"/>
      <c r="N458" s="45"/>
    </row>
    <row r="459" spans="1:14" ht="15.75">
      <c r="A459" s="45"/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5"/>
      <c r="M459" s="45"/>
      <c r="N459" s="45"/>
    </row>
    <row r="460" spans="1:14" ht="15.75">
      <c r="A460" s="45"/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5"/>
      <c r="M460" s="45"/>
      <c r="N460" s="45"/>
    </row>
    <row r="461" spans="1:14" ht="15.75">
      <c r="A461" s="45"/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5"/>
      <c r="M461" s="45"/>
      <c r="N461" s="45"/>
    </row>
    <row r="462" spans="1:14" ht="15.75">
      <c r="A462" s="45"/>
      <c r="B462" s="45"/>
      <c r="C462" s="45"/>
      <c r="D462" s="45"/>
      <c r="E462" s="45"/>
      <c r="F462" s="45"/>
      <c r="G462" s="45"/>
      <c r="H462" s="45"/>
      <c r="I462" s="45"/>
      <c r="J462" s="45"/>
      <c r="K462" s="45"/>
      <c r="L462" s="45"/>
      <c r="M462" s="45"/>
      <c r="N462" s="45"/>
    </row>
    <row r="463" spans="1:14" ht="15.75">
      <c r="A463" s="45"/>
      <c r="B463" s="45"/>
      <c r="C463" s="45"/>
      <c r="D463" s="45"/>
      <c r="E463" s="45"/>
      <c r="F463" s="45"/>
      <c r="G463" s="45"/>
      <c r="H463" s="45"/>
      <c r="I463" s="45"/>
      <c r="J463" s="45"/>
      <c r="K463" s="45"/>
      <c r="L463" s="45"/>
      <c r="M463" s="45"/>
      <c r="N463" s="45"/>
    </row>
    <row r="464" spans="1:14" ht="15.75">
      <c r="A464" s="45"/>
      <c r="B464" s="45"/>
      <c r="C464" s="45"/>
      <c r="D464" s="45"/>
      <c r="E464" s="45"/>
      <c r="F464" s="45"/>
      <c r="G464" s="45"/>
      <c r="H464" s="45"/>
      <c r="I464" s="45"/>
      <c r="J464" s="45"/>
      <c r="K464" s="45"/>
      <c r="L464" s="45"/>
      <c r="M464" s="45"/>
      <c r="N464" s="45"/>
    </row>
    <row r="465" spans="1:14" ht="15.75">
      <c r="A465" s="45"/>
      <c r="B465" s="45"/>
      <c r="C465" s="45"/>
      <c r="D465" s="45"/>
      <c r="E465" s="45"/>
      <c r="F465" s="45"/>
      <c r="G465" s="45"/>
      <c r="H465" s="45"/>
      <c r="I465" s="45"/>
      <c r="J465" s="45"/>
      <c r="K465" s="45"/>
      <c r="L465" s="45"/>
      <c r="M465" s="45"/>
      <c r="N465" s="45"/>
    </row>
    <row r="466" spans="1:14" ht="15.75">
      <c r="A466" s="45"/>
      <c r="B466" s="45"/>
      <c r="C466" s="45"/>
      <c r="D466" s="45"/>
      <c r="E466" s="45"/>
      <c r="F466" s="45"/>
      <c r="G466" s="45"/>
      <c r="H466" s="45"/>
      <c r="I466" s="45"/>
      <c r="J466" s="45"/>
      <c r="K466" s="45"/>
      <c r="L466" s="45"/>
      <c r="M466" s="45"/>
      <c r="N466" s="45"/>
    </row>
    <row r="467" spans="1:14" ht="15.75">
      <c r="A467" s="45"/>
      <c r="B467" s="45"/>
      <c r="C467" s="45"/>
      <c r="D467" s="45"/>
      <c r="E467" s="45"/>
      <c r="F467" s="45"/>
      <c r="G467" s="45"/>
      <c r="H467" s="45"/>
      <c r="I467" s="45"/>
      <c r="J467" s="45"/>
      <c r="K467" s="45"/>
      <c r="L467" s="45"/>
      <c r="M467" s="45"/>
      <c r="N467" s="45"/>
    </row>
    <row r="468" spans="1:14" ht="15.75">
      <c r="A468" s="45"/>
      <c r="B468" s="45"/>
      <c r="C468" s="45"/>
      <c r="D468" s="45"/>
      <c r="E468" s="45"/>
      <c r="F468" s="45"/>
      <c r="G468" s="45"/>
      <c r="H468" s="45"/>
      <c r="I468" s="45"/>
      <c r="J468" s="45"/>
      <c r="K468" s="45"/>
      <c r="L468" s="45"/>
      <c r="M468" s="45"/>
      <c r="N468" s="45"/>
    </row>
    <row r="469" spans="1:14" ht="15.75">
      <c r="A469" s="45"/>
      <c r="B469" s="45"/>
      <c r="C469" s="45"/>
      <c r="D469" s="45"/>
      <c r="E469" s="45"/>
      <c r="F469" s="45"/>
      <c r="G469" s="45"/>
      <c r="H469" s="45"/>
      <c r="I469" s="45"/>
      <c r="J469" s="45"/>
      <c r="K469" s="45"/>
      <c r="L469" s="45"/>
      <c r="M469" s="45"/>
      <c r="N469" s="45"/>
    </row>
    <row r="470" spans="1:14" ht="15.75">
      <c r="A470" s="45"/>
      <c r="B470" s="45"/>
      <c r="C470" s="45"/>
      <c r="D470" s="45"/>
      <c r="E470" s="45"/>
      <c r="F470" s="45"/>
      <c r="G470" s="45"/>
      <c r="H470" s="45"/>
      <c r="I470" s="45"/>
      <c r="J470" s="45"/>
      <c r="K470" s="45"/>
      <c r="L470" s="45"/>
      <c r="M470" s="45"/>
      <c r="N470" s="45"/>
    </row>
    <row r="471" spans="1:14" ht="15.75">
      <c r="A471" s="45"/>
      <c r="B471" s="45"/>
      <c r="C471" s="45"/>
      <c r="D471" s="45"/>
      <c r="E471" s="45"/>
      <c r="F471" s="45"/>
      <c r="G471" s="45"/>
      <c r="H471" s="45"/>
      <c r="I471" s="45"/>
      <c r="J471" s="45"/>
      <c r="K471" s="45"/>
      <c r="L471" s="45"/>
      <c r="M471" s="45"/>
      <c r="N471" s="45"/>
    </row>
    <row r="472" spans="1:14" ht="15.75">
      <c r="A472" s="45"/>
      <c r="B472" s="45"/>
      <c r="C472" s="45"/>
      <c r="D472" s="45"/>
      <c r="E472" s="45"/>
      <c r="F472" s="45"/>
      <c r="G472" s="45"/>
      <c r="H472" s="45"/>
      <c r="I472" s="45"/>
      <c r="J472" s="45"/>
      <c r="K472" s="45"/>
      <c r="L472" s="45"/>
      <c r="M472" s="45"/>
      <c r="N472" s="45"/>
    </row>
    <row r="473" spans="1:14" ht="15.75">
      <c r="A473" s="45"/>
      <c r="B473" s="45"/>
      <c r="C473" s="45"/>
      <c r="D473" s="45"/>
      <c r="E473" s="45"/>
      <c r="F473" s="45"/>
      <c r="G473" s="45"/>
      <c r="H473" s="45"/>
      <c r="I473" s="45"/>
      <c r="J473" s="45"/>
      <c r="K473" s="45"/>
      <c r="L473" s="45"/>
      <c r="M473" s="45"/>
      <c r="N473" s="45"/>
    </row>
    <row r="474" spans="1:14" ht="15.75">
      <c r="A474" s="45"/>
      <c r="B474" s="45"/>
      <c r="C474" s="45"/>
      <c r="D474" s="45"/>
      <c r="E474" s="45"/>
      <c r="F474" s="45"/>
      <c r="G474" s="45"/>
      <c r="H474" s="45"/>
      <c r="I474" s="45"/>
      <c r="J474" s="45"/>
      <c r="K474" s="45"/>
      <c r="L474" s="45"/>
      <c r="M474" s="45"/>
      <c r="N474" s="45"/>
    </row>
    <row r="475" spans="1:14" ht="15.75">
      <c r="A475" s="45"/>
      <c r="B475" s="45"/>
      <c r="C475" s="45"/>
      <c r="D475" s="45"/>
      <c r="E475" s="45"/>
      <c r="F475" s="45"/>
      <c r="G475" s="45"/>
      <c r="H475" s="45"/>
      <c r="I475" s="45"/>
      <c r="J475" s="45"/>
      <c r="K475" s="45"/>
      <c r="L475" s="45"/>
      <c r="M475" s="45"/>
      <c r="N475" s="45"/>
    </row>
    <row r="476" spans="1:14" ht="15.75">
      <c r="A476" s="45"/>
      <c r="B476" s="45"/>
      <c r="C476" s="45"/>
      <c r="D476" s="45"/>
      <c r="E476" s="45"/>
      <c r="F476" s="45"/>
      <c r="G476" s="45"/>
      <c r="H476" s="45"/>
      <c r="I476" s="45"/>
      <c r="J476" s="45"/>
      <c r="K476" s="45"/>
      <c r="L476" s="45"/>
      <c r="M476" s="45"/>
      <c r="N476" s="45"/>
    </row>
    <row r="477" spans="1:14" ht="15.75">
      <c r="A477" s="45"/>
      <c r="B477" s="45"/>
      <c r="C477" s="45"/>
      <c r="D477" s="45"/>
      <c r="E477" s="45"/>
      <c r="F477" s="45"/>
      <c r="G477" s="45"/>
      <c r="H477" s="45"/>
      <c r="I477" s="45"/>
      <c r="J477" s="45"/>
      <c r="K477" s="45"/>
      <c r="L477" s="45"/>
      <c r="M477" s="45"/>
      <c r="N477" s="45"/>
    </row>
    <row r="478" spans="1:14" ht="15.75">
      <c r="A478" s="45"/>
      <c r="B478" s="45"/>
      <c r="C478" s="45"/>
      <c r="D478" s="45"/>
      <c r="E478" s="45"/>
      <c r="F478" s="45"/>
      <c r="G478" s="45"/>
      <c r="H478" s="45"/>
      <c r="I478" s="45"/>
      <c r="J478" s="45"/>
      <c r="K478" s="45"/>
      <c r="L478" s="45"/>
      <c r="M478" s="45"/>
      <c r="N478" s="45"/>
    </row>
    <row r="479" spans="1:14" ht="15.75">
      <c r="A479" s="45"/>
      <c r="B479" s="45"/>
      <c r="C479" s="45"/>
      <c r="D479" s="45"/>
      <c r="E479" s="45"/>
      <c r="F479" s="45"/>
      <c r="G479" s="45"/>
      <c r="H479" s="45"/>
      <c r="I479" s="45"/>
      <c r="J479" s="45"/>
      <c r="K479" s="45"/>
      <c r="L479" s="45"/>
      <c r="M479" s="45"/>
      <c r="N479" s="45"/>
    </row>
    <row r="480" spans="1:14" ht="15.75">
      <c r="A480" s="45"/>
      <c r="B480" s="45"/>
      <c r="C480" s="45"/>
      <c r="D480" s="45"/>
      <c r="E480" s="45"/>
      <c r="F480" s="45"/>
      <c r="G480" s="45"/>
      <c r="H480" s="45"/>
      <c r="I480" s="45"/>
      <c r="J480" s="45"/>
      <c r="K480" s="45"/>
      <c r="L480" s="45"/>
      <c r="M480" s="45"/>
      <c r="N480" s="45"/>
    </row>
    <row r="481" spans="1:14" ht="15.75">
      <c r="A481" s="45"/>
      <c r="B481" s="45"/>
      <c r="C481" s="45"/>
      <c r="D481" s="45"/>
      <c r="E481" s="45"/>
      <c r="F481" s="45"/>
      <c r="G481" s="45"/>
      <c r="H481" s="45"/>
      <c r="I481" s="45"/>
      <c r="J481" s="45"/>
      <c r="K481" s="45"/>
      <c r="L481" s="45"/>
      <c r="M481" s="45"/>
      <c r="N481" s="45"/>
    </row>
    <row r="482" spans="1:14" ht="15.75">
      <c r="A482" s="45"/>
      <c r="B482" s="45"/>
      <c r="C482" s="45"/>
      <c r="D482" s="45"/>
      <c r="E482" s="45"/>
      <c r="F482" s="45"/>
      <c r="G482" s="45"/>
      <c r="H482" s="45"/>
      <c r="I482" s="45"/>
      <c r="J482" s="45"/>
      <c r="K482" s="45"/>
      <c r="L482" s="45"/>
      <c r="M482" s="45"/>
      <c r="N482" s="45"/>
    </row>
    <row r="483" spans="1:14" ht="15.75">
      <c r="A483" s="45"/>
      <c r="B483" s="45"/>
      <c r="C483" s="45"/>
      <c r="D483" s="45"/>
      <c r="E483" s="45"/>
      <c r="F483" s="45"/>
      <c r="G483" s="45"/>
      <c r="H483" s="45"/>
      <c r="I483" s="45"/>
      <c r="J483" s="45"/>
      <c r="K483" s="45"/>
      <c r="L483" s="45"/>
      <c r="M483" s="45"/>
      <c r="N483" s="45"/>
    </row>
    <row r="484" spans="1:14" ht="15.75">
      <c r="A484" s="45"/>
      <c r="B484" s="45"/>
      <c r="C484" s="45"/>
      <c r="D484" s="45"/>
      <c r="E484" s="45"/>
      <c r="F484" s="45"/>
      <c r="G484" s="45"/>
      <c r="H484" s="45"/>
      <c r="I484" s="45"/>
      <c r="J484" s="45"/>
      <c r="K484" s="45"/>
      <c r="L484" s="45"/>
      <c r="M484" s="45"/>
      <c r="N484" s="45"/>
    </row>
    <row r="485" spans="1:14" ht="15.75">
      <c r="A485" s="45"/>
      <c r="B485" s="45"/>
      <c r="C485" s="45"/>
      <c r="D485" s="45"/>
      <c r="E485" s="45"/>
      <c r="F485" s="45"/>
      <c r="G485" s="45"/>
      <c r="H485" s="45"/>
      <c r="I485" s="45"/>
      <c r="J485" s="45"/>
      <c r="K485" s="45"/>
      <c r="L485" s="45"/>
      <c r="M485" s="45"/>
      <c r="N485" s="45"/>
    </row>
    <row r="486" spans="1:14" ht="15.75">
      <c r="A486" s="45"/>
      <c r="B486" s="45"/>
      <c r="C486" s="45"/>
      <c r="D486" s="45"/>
      <c r="E486" s="45"/>
      <c r="F486" s="45"/>
      <c r="G486" s="45"/>
      <c r="H486" s="45"/>
      <c r="I486" s="45"/>
      <c r="J486" s="45"/>
      <c r="K486" s="45"/>
      <c r="L486" s="45"/>
      <c r="M486" s="45"/>
      <c r="N486" s="45"/>
    </row>
    <row r="487" spans="1:14" ht="15.75">
      <c r="A487" s="45"/>
      <c r="B487" s="45"/>
      <c r="C487" s="45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5"/>
    </row>
    <row r="488" spans="1:14" ht="15.75">
      <c r="A488" s="45"/>
      <c r="B488" s="45"/>
      <c r="C488" s="45"/>
      <c r="D488" s="45"/>
      <c r="E488" s="45"/>
      <c r="F488" s="45"/>
      <c r="G488" s="45"/>
      <c r="H488" s="45"/>
      <c r="I488" s="45"/>
      <c r="J488" s="45"/>
      <c r="K488" s="45"/>
      <c r="L488" s="45"/>
      <c r="M488" s="45"/>
      <c r="N488" s="45"/>
    </row>
    <row r="489" spans="1:14" ht="15.75">
      <c r="A489" s="45"/>
      <c r="B489" s="45"/>
      <c r="C489" s="45"/>
      <c r="D489" s="45"/>
      <c r="E489" s="45"/>
      <c r="F489" s="45"/>
      <c r="G489" s="45"/>
      <c r="H489" s="45"/>
      <c r="I489" s="45"/>
      <c r="J489" s="45"/>
      <c r="K489" s="45"/>
      <c r="L489" s="45"/>
      <c r="M489" s="45"/>
      <c r="N489" s="45"/>
    </row>
    <row r="490" spans="1:14" ht="15.75">
      <c r="A490" s="45"/>
      <c r="B490" s="45"/>
      <c r="C490" s="45"/>
      <c r="D490" s="45"/>
      <c r="E490" s="45"/>
      <c r="F490" s="45"/>
      <c r="G490" s="45"/>
      <c r="H490" s="45"/>
      <c r="I490" s="45"/>
      <c r="J490" s="45"/>
      <c r="K490" s="45"/>
      <c r="L490" s="45"/>
      <c r="M490" s="45"/>
      <c r="N490" s="45"/>
    </row>
    <row r="491" spans="1:14" ht="15.75">
      <c r="A491" s="45"/>
      <c r="B491" s="45"/>
      <c r="C491" s="45"/>
      <c r="D491" s="45"/>
      <c r="E491" s="45"/>
      <c r="F491" s="45"/>
      <c r="G491" s="45"/>
      <c r="H491" s="45"/>
      <c r="I491" s="45"/>
      <c r="J491" s="45"/>
      <c r="K491" s="45"/>
      <c r="L491" s="45"/>
      <c r="M491" s="45"/>
      <c r="N491" s="45"/>
    </row>
    <row r="492" spans="1:14" ht="15.75">
      <c r="A492" s="45"/>
      <c r="B492" s="45"/>
      <c r="C492" s="45"/>
      <c r="D492" s="45"/>
      <c r="E492" s="45"/>
      <c r="F492" s="45"/>
      <c r="G492" s="45"/>
      <c r="H492" s="45"/>
      <c r="I492" s="45"/>
      <c r="J492" s="45"/>
      <c r="K492" s="45"/>
      <c r="L492" s="45"/>
      <c r="M492" s="45"/>
      <c r="N492" s="45"/>
    </row>
    <row r="493" spans="1:14" ht="15.75">
      <c r="A493" s="45"/>
      <c r="B493" s="45"/>
      <c r="C493" s="45"/>
      <c r="D493" s="45"/>
      <c r="E493" s="45"/>
      <c r="F493" s="45"/>
      <c r="G493" s="45"/>
      <c r="H493" s="45"/>
      <c r="I493" s="45"/>
      <c r="J493" s="45"/>
      <c r="K493" s="45"/>
      <c r="L493" s="45"/>
      <c r="M493" s="45"/>
      <c r="N493" s="45"/>
    </row>
    <row r="494" spans="1:14" ht="15.75">
      <c r="A494" s="45"/>
      <c r="B494" s="45"/>
      <c r="C494" s="45"/>
      <c r="D494" s="45"/>
      <c r="E494" s="45"/>
      <c r="F494" s="45"/>
      <c r="G494" s="45"/>
      <c r="H494" s="45"/>
      <c r="I494" s="45"/>
      <c r="J494" s="45"/>
      <c r="K494" s="45"/>
      <c r="L494" s="45"/>
      <c r="M494" s="45"/>
      <c r="N494" s="45"/>
    </row>
    <row r="495" spans="1:14" ht="15.75">
      <c r="A495" s="45"/>
      <c r="B495" s="45"/>
      <c r="C495" s="45"/>
      <c r="D495" s="45"/>
      <c r="E495" s="45"/>
      <c r="F495" s="45"/>
      <c r="G495" s="45"/>
      <c r="H495" s="45"/>
      <c r="I495" s="45"/>
      <c r="J495" s="45"/>
      <c r="K495" s="45"/>
      <c r="L495" s="45"/>
      <c r="M495" s="45"/>
      <c r="N495" s="45"/>
    </row>
    <row r="496" spans="1:14" ht="15.75">
      <c r="A496" s="45"/>
      <c r="B496" s="45"/>
      <c r="C496" s="45"/>
      <c r="D496" s="45"/>
      <c r="E496" s="45"/>
      <c r="F496" s="45"/>
      <c r="G496" s="45"/>
      <c r="H496" s="45"/>
      <c r="I496" s="45"/>
      <c r="J496" s="45"/>
      <c r="K496" s="45"/>
      <c r="L496" s="45"/>
      <c r="M496" s="45"/>
      <c r="N496" s="45"/>
    </row>
    <row r="497" spans="1:14" ht="15.75">
      <c r="A497" s="45"/>
      <c r="B497" s="45"/>
      <c r="C497" s="45"/>
      <c r="D497" s="45"/>
      <c r="E497" s="45"/>
      <c r="F497" s="45"/>
      <c r="G497" s="45"/>
      <c r="H497" s="45"/>
      <c r="I497" s="45"/>
      <c r="J497" s="45"/>
      <c r="K497" s="45"/>
      <c r="L497" s="45"/>
      <c r="M497" s="45"/>
      <c r="N497" s="45"/>
    </row>
    <row r="498" spans="1:14" ht="15.75">
      <c r="A498" s="45"/>
      <c r="B498" s="45"/>
      <c r="C498" s="45"/>
      <c r="D498" s="45"/>
      <c r="E498" s="45"/>
      <c r="F498" s="45"/>
      <c r="G498" s="45"/>
      <c r="H498" s="45"/>
      <c r="I498" s="45"/>
      <c r="J498" s="45"/>
      <c r="K498" s="45"/>
      <c r="L498" s="45"/>
      <c r="M498" s="45"/>
      <c r="N498" s="45"/>
    </row>
    <row r="499" spans="1:14" ht="15.75">
      <c r="A499" s="45"/>
      <c r="B499" s="45"/>
      <c r="C499" s="45"/>
      <c r="D499" s="45"/>
      <c r="E499" s="45"/>
      <c r="F499" s="45"/>
      <c r="G499" s="45"/>
      <c r="H499" s="45"/>
      <c r="I499" s="45"/>
      <c r="J499" s="45"/>
      <c r="K499" s="45"/>
      <c r="L499" s="45"/>
      <c r="M499" s="45"/>
      <c r="N499" s="45"/>
    </row>
    <row r="500" spans="1:14" ht="15.75">
      <c r="A500" s="45"/>
      <c r="B500" s="45"/>
      <c r="C500" s="45"/>
      <c r="D500" s="45"/>
      <c r="E500" s="45"/>
      <c r="F500" s="45"/>
      <c r="G500" s="45"/>
      <c r="H500" s="45"/>
      <c r="I500" s="45"/>
      <c r="J500" s="45"/>
      <c r="K500" s="45"/>
      <c r="L500" s="45"/>
      <c r="M500" s="45"/>
      <c r="N500" s="45"/>
    </row>
    <row r="501" spans="1:14" ht="15.75">
      <c r="A501" s="45"/>
      <c r="B501" s="45"/>
      <c r="C501" s="45"/>
      <c r="D501" s="45"/>
      <c r="E501" s="45"/>
      <c r="F501" s="45"/>
      <c r="G501" s="45"/>
      <c r="H501" s="45"/>
      <c r="I501" s="45"/>
      <c r="J501" s="45"/>
      <c r="K501" s="45"/>
      <c r="L501" s="45"/>
      <c r="M501" s="45"/>
      <c r="N501" s="45"/>
    </row>
    <row r="502" spans="1:14" ht="15.75">
      <c r="A502" s="45"/>
      <c r="B502" s="45"/>
      <c r="C502" s="45"/>
      <c r="D502" s="45"/>
      <c r="E502" s="45"/>
      <c r="F502" s="45"/>
      <c r="G502" s="45"/>
      <c r="H502" s="45"/>
      <c r="I502" s="45"/>
      <c r="J502" s="45"/>
      <c r="K502" s="45"/>
      <c r="L502" s="45"/>
      <c r="M502" s="45"/>
      <c r="N502" s="45"/>
    </row>
    <row r="503" spans="1:14" ht="15.75">
      <c r="A503" s="45"/>
      <c r="B503" s="45"/>
      <c r="C503" s="45"/>
      <c r="D503" s="45"/>
      <c r="E503" s="45"/>
      <c r="F503" s="45"/>
      <c r="G503" s="45"/>
      <c r="H503" s="45"/>
      <c r="I503" s="45"/>
      <c r="J503" s="45"/>
      <c r="K503" s="45"/>
      <c r="L503" s="45"/>
      <c r="M503" s="45"/>
      <c r="N503" s="45"/>
    </row>
    <row r="504" spans="1:14" ht="15.75">
      <c r="A504" s="45"/>
      <c r="B504" s="45"/>
      <c r="C504" s="45"/>
      <c r="D504" s="45"/>
      <c r="E504" s="45"/>
      <c r="F504" s="45"/>
      <c r="G504" s="45"/>
      <c r="H504" s="45"/>
      <c r="I504" s="45"/>
      <c r="J504" s="45"/>
      <c r="K504" s="45"/>
      <c r="L504" s="45"/>
      <c r="M504" s="45"/>
      <c r="N504" s="45"/>
    </row>
    <row r="505" spans="1:14" ht="15.75">
      <c r="A505" s="45"/>
      <c r="B505" s="45"/>
      <c r="C505" s="45"/>
      <c r="D505" s="45"/>
      <c r="E505" s="45"/>
      <c r="F505" s="45"/>
      <c r="G505" s="45"/>
      <c r="H505" s="45"/>
      <c r="I505" s="45"/>
      <c r="J505" s="45"/>
      <c r="K505" s="45"/>
      <c r="L505" s="45"/>
      <c r="M505" s="45"/>
      <c r="N505" s="45"/>
    </row>
    <row r="506" spans="1:14" ht="15.75">
      <c r="A506" s="45"/>
      <c r="B506" s="45"/>
      <c r="C506" s="45"/>
      <c r="D506" s="45"/>
      <c r="E506" s="45"/>
      <c r="F506" s="45"/>
      <c r="G506" s="45"/>
      <c r="H506" s="45"/>
      <c r="I506" s="45"/>
      <c r="J506" s="45"/>
      <c r="K506" s="45"/>
      <c r="L506" s="45"/>
      <c r="M506" s="45"/>
      <c r="N506" s="45"/>
    </row>
    <row r="507" spans="1:14" ht="15.75">
      <c r="A507" s="45"/>
      <c r="B507" s="45"/>
      <c r="C507" s="45"/>
      <c r="D507" s="45"/>
      <c r="E507" s="45"/>
      <c r="F507" s="45"/>
      <c r="G507" s="45"/>
      <c r="H507" s="45"/>
      <c r="I507" s="45"/>
      <c r="J507" s="45"/>
      <c r="K507" s="45"/>
      <c r="L507" s="45"/>
      <c r="M507" s="45"/>
      <c r="N507" s="45"/>
    </row>
    <row r="508" spans="1:14" ht="15.75">
      <c r="A508" s="45"/>
      <c r="B508" s="45"/>
      <c r="C508" s="45"/>
      <c r="D508" s="45"/>
      <c r="E508" s="45"/>
      <c r="F508" s="45"/>
      <c r="G508" s="45"/>
      <c r="H508" s="45"/>
      <c r="I508" s="45"/>
      <c r="J508" s="45"/>
      <c r="K508" s="45"/>
      <c r="L508" s="45"/>
      <c r="M508" s="45"/>
      <c r="N508" s="45"/>
    </row>
    <row r="509" spans="1:14" ht="15.75">
      <c r="A509" s="45"/>
      <c r="B509" s="45"/>
      <c r="C509" s="45"/>
      <c r="D509" s="45"/>
      <c r="E509" s="45"/>
      <c r="F509" s="45"/>
      <c r="G509" s="45"/>
      <c r="H509" s="45"/>
      <c r="I509" s="45"/>
      <c r="J509" s="45"/>
      <c r="K509" s="45"/>
      <c r="L509" s="45"/>
      <c r="M509" s="45"/>
      <c r="N509" s="45"/>
    </row>
    <row r="510" spans="1:14" ht="15.75">
      <c r="A510" s="45"/>
      <c r="B510" s="45"/>
      <c r="C510" s="45"/>
      <c r="D510" s="45"/>
      <c r="E510" s="45"/>
      <c r="F510" s="45"/>
      <c r="G510" s="45"/>
      <c r="H510" s="45"/>
      <c r="I510" s="45"/>
      <c r="J510" s="45"/>
      <c r="K510" s="45"/>
      <c r="L510" s="45"/>
      <c r="M510" s="45"/>
      <c r="N510" s="45"/>
    </row>
    <row r="511" spans="1:14" ht="15.75">
      <c r="A511" s="45"/>
      <c r="B511" s="45"/>
      <c r="C511" s="45"/>
      <c r="D511" s="45"/>
      <c r="E511" s="45"/>
      <c r="F511" s="45"/>
      <c r="G511" s="45"/>
      <c r="H511" s="45"/>
      <c r="I511" s="45"/>
      <c r="J511" s="45"/>
      <c r="K511" s="45"/>
      <c r="L511" s="45"/>
      <c r="M511" s="45"/>
      <c r="N511" s="45"/>
    </row>
    <row r="512" spans="1:14" ht="15.75">
      <c r="A512" s="45"/>
      <c r="B512" s="45"/>
      <c r="C512" s="45"/>
      <c r="D512" s="45"/>
      <c r="E512" s="45"/>
      <c r="F512" s="45"/>
      <c r="G512" s="45"/>
      <c r="H512" s="45"/>
      <c r="I512" s="45"/>
      <c r="J512" s="45"/>
      <c r="K512" s="45"/>
      <c r="L512" s="45"/>
      <c r="M512" s="45"/>
      <c r="N512" s="45"/>
    </row>
    <row r="513" spans="1:14" ht="15.75">
      <c r="A513" s="45"/>
      <c r="B513" s="45"/>
      <c r="C513" s="45"/>
      <c r="D513" s="45"/>
      <c r="E513" s="45"/>
      <c r="F513" s="45"/>
      <c r="G513" s="45"/>
      <c r="H513" s="45"/>
      <c r="I513" s="45"/>
      <c r="J513" s="45"/>
      <c r="K513" s="45"/>
      <c r="L513" s="45"/>
      <c r="M513" s="45"/>
      <c r="N513" s="45"/>
    </row>
    <row r="514" spans="1:14" ht="15.75">
      <c r="A514" s="45"/>
      <c r="B514" s="45"/>
      <c r="C514" s="45"/>
      <c r="D514" s="45"/>
      <c r="E514" s="45"/>
      <c r="F514" s="45"/>
      <c r="G514" s="45"/>
      <c r="H514" s="45"/>
      <c r="I514" s="45"/>
      <c r="J514" s="45"/>
      <c r="K514" s="45"/>
      <c r="L514" s="45"/>
      <c r="M514" s="45"/>
      <c r="N514" s="45"/>
    </row>
    <row r="515" spans="1:14" ht="15.75">
      <c r="A515" s="45"/>
      <c r="B515" s="45"/>
      <c r="C515" s="45"/>
      <c r="D515" s="45"/>
      <c r="E515" s="45"/>
      <c r="F515" s="45"/>
      <c r="G515" s="45"/>
      <c r="H515" s="45"/>
      <c r="I515" s="45"/>
      <c r="J515" s="45"/>
      <c r="K515" s="45"/>
      <c r="L515" s="45"/>
      <c r="M515" s="45"/>
      <c r="N515" s="45"/>
    </row>
    <row r="516" spans="1:14" ht="15.75">
      <c r="A516" s="45"/>
      <c r="B516" s="45"/>
      <c r="C516" s="45"/>
      <c r="D516" s="45"/>
      <c r="E516" s="45"/>
      <c r="F516" s="45"/>
      <c r="G516" s="45"/>
      <c r="H516" s="45"/>
      <c r="I516" s="45"/>
      <c r="J516" s="45"/>
      <c r="K516" s="45"/>
      <c r="L516" s="45"/>
      <c r="M516" s="45"/>
      <c r="N516" s="45"/>
    </row>
    <row r="517" spans="1:14" ht="15.75">
      <c r="A517" s="45"/>
      <c r="B517" s="45"/>
      <c r="C517" s="45"/>
      <c r="D517" s="45"/>
      <c r="E517" s="45"/>
      <c r="F517" s="45"/>
      <c r="G517" s="45"/>
      <c r="H517" s="45"/>
      <c r="I517" s="45"/>
      <c r="J517" s="45"/>
      <c r="K517" s="45"/>
      <c r="L517" s="45"/>
      <c r="M517" s="45"/>
      <c r="N517" s="45"/>
    </row>
    <row r="518" spans="1:14" ht="15.75">
      <c r="A518" s="45"/>
      <c r="B518" s="45"/>
      <c r="C518" s="45"/>
      <c r="D518" s="45"/>
      <c r="E518" s="45"/>
      <c r="F518" s="45"/>
      <c r="G518" s="45"/>
      <c r="H518" s="45"/>
      <c r="I518" s="45"/>
      <c r="J518" s="45"/>
      <c r="K518" s="45"/>
      <c r="L518" s="45"/>
      <c r="M518" s="45"/>
      <c r="N518" s="45"/>
    </row>
    <row r="519" spans="1:14" ht="15.75">
      <c r="A519" s="45"/>
      <c r="B519" s="45"/>
      <c r="C519" s="45"/>
      <c r="D519" s="45"/>
      <c r="E519" s="45"/>
      <c r="F519" s="45"/>
      <c r="G519" s="45"/>
      <c r="H519" s="45"/>
      <c r="I519" s="45"/>
      <c r="J519" s="45"/>
      <c r="K519" s="45"/>
      <c r="L519" s="45"/>
      <c r="M519" s="45"/>
      <c r="N519" s="45"/>
    </row>
    <row r="520" spans="1:14" ht="15.75">
      <c r="A520" s="45"/>
      <c r="B520" s="45"/>
      <c r="C520" s="45"/>
      <c r="D520" s="45"/>
      <c r="E520" s="45"/>
      <c r="F520" s="45"/>
      <c r="G520" s="45"/>
      <c r="H520" s="45"/>
      <c r="I520" s="45"/>
      <c r="J520" s="45"/>
      <c r="K520" s="45"/>
      <c r="L520" s="45"/>
      <c r="M520" s="45"/>
      <c r="N520" s="45"/>
    </row>
    <row r="521" spans="1:14" ht="15.75">
      <c r="A521" s="45"/>
      <c r="B521" s="45"/>
      <c r="C521" s="45"/>
      <c r="D521" s="45"/>
      <c r="E521" s="45"/>
      <c r="F521" s="45"/>
      <c r="G521" s="45"/>
      <c r="H521" s="45"/>
      <c r="I521" s="45"/>
      <c r="J521" s="45"/>
      <c r="K521" s="45"/>
      <c r="L521" s="45"/>
      <c r="M521" s="45"/>
      <c r="N521" s="45"/>
    </row>
    <row r="522" spans="1:14" ht="15.75">
      <c r="A522" s="45"/>
      <c r="B522" s="45"/>
      <c r="C522" s="45"/>
      <c r="D522" s="45"/>
      <c r="E522" s="45"/>
      <c r="F522" s="45"/>
      <c r="G522" s="45"/>
      <c r="H522" s="45"/>
      <c r="I522" s="45"/>
      <c r="J522" s="45"/>
      <c r="K522" s="45"/>
      <c r="L522" s="45"/>
      <c r="M522" s="45"/>
      <c r="N522" s="45"/>
    </row>
    <row r="523" spans="1:14" ht="15.75">
      <c r="A523" s="45"/>
      <c r="B523" s="45"/>
      <c r="C523" s="45"/>
      <c r="D523" s="45"/>
      <c r="E523" s="45"/>
      <c r="F523" s="45"/>
      <c r="G523" s="45"/>
      <c r="H523" s="45"/>
      <c r="I523" s="45"/>
      <c r="J523" s="45"/>
      <c r="K523" s="45"/>
      <c r="L523" s="45"/>
      <c r="M523" s="45"/>
      <c r="N523" s="45"/>
    </row>
    <row r="524" spans="1:14" ht="15.75">
      <c r="A524" s="45"/>
      <c r="B524" s="45"/>
      <c r="C524" s="45"/>
      <c r="D524" s="45"/>
      <c r="E524" s="45"/>
      <c r="F524" s="45"/>
      <c r="G524" s="45"/>
      <c r="H524" s="45"/>
      <c r="I524" s="45"/>
      <c r="J524" s="45"/>
      <c r="K524" s="45"/>
      <c r="L524" s="45"/>
      <c r="M524" s="45"/>
      <c r="N524" s="45"/>
    </row>
    <row r="525" spans="1:14" ht="15.75">
      <c r="A525" s="45"/>
      <c r="B525" s="45"/>
      <c r="C525" s="45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5"/>
    </row>
    <row r="526" spans="1:14" ht="15.75">
      <c r="A526" s="45"/>
      <c r="B526" s="45"/>
      <c r="C526" s="45"/>
      <c r="D526" s="45"/>
      <c r="E526" s="45"/>
      <c r="F526" s="45"/>
      <c r="G526" s="45"/>
      <c r="H526" s="45"/>
      <c r="I526" s="45"/>
      <c r="J526" s="45"/>
      <c r="K526" s="45"/>
      <c r="L526" s="45"/>
      <c r="M526" s="45"/>
      <c r="N526" s="45"/>
    </row>
    <row r="527" spans="1:14" ht="15.75">
      <c r="A527" s="45"/>
      <c r="B527" s="45"/>
      <c r="C527" s="45"/>
      <c r="D527" s="45"/>
      <c r="E527" s="45"/>
      <c r="F527" s="45"/>
      <c r="G527" s="45"/>
      <c r="H527" s="45"/>
      <c r="I527" s="45"/>
      <c r="J527" s="45"/>
      <c r="K527" s="45"/>
      <c r="L527" s="45"/>
      <c r="M527" s="45"/>
      <c r="N527" s="45"/>
    </row>
    <row r="528" spans="1:14" ht="15.75">
      <c r="A528" s="45"/>
      <c r="B528" s="45"/>
      <c r="C528" s="45"/>
      <c r="D528" s="45"/>
      <c r="E528" s="45"/>
      <c r="F528" s="45"/>
      <c r="G528" s="45"/>
      <c r="H528" s="45"/>
      <c r="I528" s="45"/>
      <c r="J528" s="45"/>
      <c r="K528" s="45"/>
      <c r="L528" s="45"/>
      <c r="M528" s="45"/>
      <c r="N528" s="45"/>
    </row>
    <row r="529" spans="1:14" ht="15.75">
      <c r="A529" s="45"/>
      <c r="B529" s="45"/>
      <c r="C529" s="45"/>
      <c r="D529" s="45"/>
      <c r="E529" s="45"/>
      <c r="F529" s="45"/>
      <c r="G529" s="45"/>
      <c r="H529" s="45"/>
      <c r="I529" s="45"/>
      <c r="J529" s="45"/>
      <c r="K529" s="45"/>
      <c r="L529" s="45"/>
      <c r="M529" s="45"/>
      <c r="N529" s="45"/>
    </row>
    <row r="530" spans="1:14" ht="15.75">
      <c r="A530" s="45"/>
      <c r="B530" s="45"/>
      <c r="C530" s="45"/>
      <c r="D530" s="45"/>
      <c r="E530" s="45"/>
      <c r="F530" s="45"/>
      <c r="G530" s="45"/>
      <c r="H530" s="45"/>
      <c r="I530" s="45"/>
      <c r="J530" s="45"/>
      <c r="K530" s="45"/>
      <c r="L530" s="45"/>
      <c r="M530" s="45"/>
      <c r="N530" s="45"/>
    </row>
    <row r="531" spans="1:14" ht="15.75">
      <c r="A531" s="45"/>
      <c r="B531" s="45"/>
      <c r="C531" s="45"/>
      <c r="D531" s="45"/>
      <c r="E531" s="45"/>
      <c r="F531" s="45"/>
      <c r="G531" s="45"/>
      <c r="H531" s="45"/>
      <c r="I531" s="45"/>
      <c r="J531" s="45"/>
      <c r="K531" s="45"/>
      <c r="L531" s="45"/>
      <c r="M531" s="45"/>
      <c r="N531" s="45"/>
    </row>
    <row r="532" spans="1:14" ht="15.75">
      <c r="A532" s="45"/>
      <c r="B532" s="45"/>
      <c r="C532" s="45"/>
      <c r="D532" s="45"/>
      <c r="E532" s="45"/>
      <c r="F532" s="45"/>
      <c r="G532" s="45"/>
      <c r="H532" s="45"/>
      <c r="I532" s="45"/>
      <c r="J532" s="45"/>
      <c r="K532" s="45"/>
      <c r="L532" s="45"/>
      <c r="M532" s="45"/>
      <c r="N532" s="45"/>
    </row>
    <row r="533" spans="1:14" ht="15.75">
      <c r="A533" s="45"/>
      <c r="B533" s="45"/>
      <c r="C533" s="45"/>
      <c r="D533" s="45"/>
      <c r="E533" s="45"/>
      <c r="F533" s="45"/>
      <c r="G533" s="45"/>
      <c r="H533" s="45"/>
      <c r="I533" s="45"/>
      <c r="J533" s="45"/>
      <c r="K533" s="45"/>
      <c r="L533" s="45"/>
      <c r="M533" s="45"/>
      <c r="N533" s="45"/>
    </row>
    <row r="534" spans="1:14" ht="15.75">
      <c r="A534" s="45"/>
      <c r="B534" s="45"/>
      <c r="C534" s="45"/>
      <c r="D534" s="45"/>
      <c r="E534" s="45"/>
      <c r="F534" s="45"/>
      <c r="G534" s="45"/>
      <c r="H534" s="45"/>
      <c r="I534" s="45"/>
      <c r="J534" s="45"/>
      <c r="K534" s="45"/>
      <c r="L534" s="45"/>
      <c r="M534" s="45"/>
      <c r="N534" s="45"/>
    </row>
    <row r="535" spans="1:14" ht="15.75">
      <c r="A535" s="45"/>
      <c r="B535" s="45"/>
      <c r="C535" s="45"/>
      <c r="D535" s="45"/>
      <c r="E535" s="45"/>
      <c r="F535" s="45"/>
      <c r="G535" s="45"/>
      <c r="H535" s="45"/>
      <c r="I535" s="45"/>
      <c r="J535" s="45"/>
      <c r="K535" s="45"/>
      <c r="L535" s="45"/>
      <c r="M535" s="45"/>
      <c r="N535" s="45"/>
    </row>
    <row r="536" spans="1:14" ht="15.75">
      <c r="A536" s="45"/>
      <c r="B536" s="45"/>
      <c r="C536" s="45"/>
      <c r="D536" s="45"/>
      <c r="E536" s="45"/>
      <c r="F536" s="45"/>
      <c r="G536" s="45"/>
      <c r="H536" s="45"/>
      <c r="I536" s="45"/>
      <c r="J536" s="45"/>
      <c r="K536" s="45"/>
      <c r="L536" s="45"/>
      <c r="M536" s="45"/>
      <c r="N536" s="45"/>
    </row>
    <row r="537" spans="1:14" ht="15.75">
      <c r="A537" s="45"/>
      <c r="B537" s="45"/>
      <c r="C537" s="45"/>
      <c r="D537" s="45"/>
      <c r="E537" s="45"/>
      <c r="F537" s="45"/>
      <c r="G537" s="45"/>
      <c r="H537" s="45"/>
      <c r="I537" s="45"/>
      <c r="J537" s="45"/>
      <c r="K537" s="45"/>
      <c r="L537" s="45"/>
      <c r="M537" s="45"/>
      <c r="N537" s="45"/>
    </row>
    <row r="538" spans="1:14" ht="15.75">
      <c r="A538" s="45"/>
      <c r="B538" s="45"/>
      <c r="C538" s="45"/>
      <c r="D538" s="45"/>
      <c r="E538" s="45"/>
      <c r="F538" s="45"/>
      <c r="G538" s="45"/>
      <c r="H538" s="45"/>
      <c r="I538" s="45"/>
      <c r="J538" s="45"/>
      <c r="K538" s="45"/>
      <c r="L538" s="45"/>
      <c r="M538" s="45"/>
      <c r="N538" s="45"/>
    </row>
    <row r="539" spans="1:14" ht="15.75">
      <c r="A539" s="45"/>
      <c r="B539" s="45"/>
      <c r="C539" s="45"/>
      <c r="D539" s="45"/>
      <c r="E539" s="45"/>
      <c r="F539" s="45"/>
      <c r="G539" s="45"/>
      <c r="H539" s="45"/>
      <c r="I539" s="45"/>
      <c r="J539" s="45"/>
      <c r="K539" s="45"/>
      <c r="L539" s="45"/>
      <c r="M539" s="45"/>
      <c r="N539" s="45"/>
    </row>
    <row r="540" spans="1:14" ht="15.75">
      <c r="A540" s="45"/>
      <c r="B540" s="45"/>
      <c r="C540" s="45"/>
      <c r="D540" s="45"/>
      <c r="E540" s="45"/>
      <c r="F540" s="45"/>
      <c r="G540" s="45"/>
      <c r="H540" s="45"/>
      <c r="I540" s="45"/>
      <c r="J540" s="45"/>
      <c r="K540" s="45"/>
      <c r="L540" s="45"/>
      <c r="M540" s="45"/>
      <c r="N540" s="45"/>
    </row>
    <row r="541" spans="1:14" ht="15.75">
      <c r="A541" s="45"/>
      <c r="B541" s="45"/>
      <c r="C541" s="45"/>
      <c r="D541" s="45"/>
      <c r="E541" s="45"/>
      <c r="F541" s="45"/>
      <c r="G541" s="45"/>
      <c r="H541" s="45"/>
      <c r="I541" s="45"/>
      <c r="J541" s="45"/>
      <c r="K541" s="45"/>
      <c r="L541" s="45"/>
      <c r="M541" s="45"/>
      <c r="N541" s="45"/>
    </row>
    <row r="542" spans="1:14" ht="15.75">
      <c r="A542" s="45"/>
      <c r="B542" s="45"/>
      <c r="C542" s="45"/>
      <c r="D542" s="45"/>
      <c r="E542" s="45"/>
      <c r="F542" s="45"/>
      <c r="G542" s="45"/>
      <c r="H542" s="45"/>
      <c r="I542" s="45"/>
      <c r="J542" s="45"/>
      <c r="K542" s="45"/>
      <c r="L542" s="45"/>
      <c r="M542" s="45"/>
      <c r="N542" s="45"/>
    </row>
    <row r="543" spans="1:14" ht="15.75">
      <c r="A543" s="45"/>
      <c r="B543" s="45"/>
      <c r="C543" s="45"/>
      <c r="D543" s="45"/>
      <c r="E543" s="45"/>
      <c r="F543" s="45"/>
      <c r="G543" s="45"/>
      <c r="H543" s="45"/>
      <c r="I543" s="45"/>
      <c r="J543" s="45"/>
      <c r="K543" s="45"/>
      <c r="L543" s="45"/>
      <c r="M543" s="45"/>
      <c r="N543" s="45"/>
    </row>
    <row r="544" spans="1:14" ht="15.75">
      <c r="A544" s="45"/>
      <c r="B544" s="45"/>
      <c r="C544" s="45"/>
      <c r="D544" s="45"/>
      <c r="E544" s="45"/>
      <c r="F544" s="45"/>
      <c r="G544" s="45"/>
      <c r="H544" s="45"/>
      <c r="I544" s="45"/>
      <c r="J544" s="45"/>
      <c r="K544" s="45"/>
      <c r="L544" s="45"/>
      <c r="M544" s="45"/>
      <c r="N544" s="45"/>
    </row>
    <row r="545" spans="1:14" ht="15.75">
      <c r="A545" s="45"/>
      <c r="B545" s="45"/>
      <c r="C545" s="45"/>
      <c r="D545" s="45"/>
      <c r="E545" s="45"/>
      <c r="F545" s="45"/>
      <c r="G545" s="45"/>
      <c r="H545" s="45"/>
      <c r="I545" s="45"/>
      <c r="J545" s="45"/>
      <c r="K545" s="45"/>
      <c r="L545" s="45"/>
      <c r="M545" s="45"/>
      <c r="N545" s="45"/>
    </row>
    <row r="546" spans="1:14" ht="15.75">
      <c r="A546" s="45"/>
      <c r="B546" s="45"/>
      <c r="C546" s="45"/>
      <c r="D546" s="45"/>
      <c r="E546" s="45"/>
      <c r="F546" s="45"/>
      <c r="G546" s="45"/>
      <c r="H546" s="45"/>
      <c r="I546" s="45"/>
      <c r="J546" s="45"/>
      <c r="K546" s="45"/>
      <c r="L546" s="45"/>
      <c r="M546" s="45"/>
      <c r="N546" s="45"/>
    </row>
    <row r="547" spans="1:14" ht="15.75">
      <c r="A547" s="45"/>
      <c r="B547" s="45"/>
      <c r="C547" s="45"/>
      <c r="D547" s="45"/>
      <c r="E547" s="45"/>
      <c r="F547" s="45"/>
      <c r="G547" s="45"/>
      <c r="H547" s="45"/>
      <c r="I547" s="45"/>
      <c r="J547" s="45"/>
      <c r="K547" s="45"/>
      <c r="L547" s="45"/>
      <c r="M547" s="45"/>
      <c r="N547" s="45"/>
    </row>
    <row r="548" spans="1:14" ht="15.75">
      <c r="A548" s="45"/>
      <c r="B548" s="45"/>
      <c r="C548" s="45"/>
      <c r="D548" s="45"/>
      <c r="E548" s="45"/>
      <c r="F548" s="45"/>
      <c r="G548" s="45"/>
      <c r="H548" s="45"/>
      <c r="I548" s="45"/>
      <c r="J548" s="45"/>
      <c r="K548" s="45"/>
      <c r="L548" s="45"/>
      <c r="M548" s="45"/>
      <c r="N548" s="45"/>
    </row>
    <row r="549" spans="1:14" ht="15.75">
      <c r="A549" s="45"/>
      <c r="B549" s="45"/>
      <c r="C549" s="45"/>
      <c r="D549" s="45"/>
      <c r="E549" s="45"/>
      <c r="F549" s="45"/>
      <c r="G549" s="45"/>
      <c r="H549" s="45"/>
      <c r="I549" s="45"/>
      <c r="J549" s="45"/>
      <c r="K549" s="45"/>
      <c r="L549" s="45"/>
      <c r="M549" s="45"/>
      <c r="N549" s="45"/>
    </row>
    <row r="550" spans="1:14" ht="15.75">
      <c r="A550" s="45"/>
      <c r="B550" s="45"/>
      <c r="C550" s="45"/>
      <c r="D550" s="45"/>
      <c r="E550" s="45"/>
      <c r="F550" s="45"/>
      <c r="G550" s="45"/>
      <c r="H550" s="45"/>
      <c r="I550" s="45"/>
      <c r="J550" s="45"/>
      <c r="K550" s="45"/>
      <c r="L550" s="45"/>
      <c r="M550" s="45"/>
      <c r="N550" s="45"/>
    </row>
    <row r="551" spans="1:14" ht="15.75">
      <c r="A551" s="45"/>
      <c r="B551" s="45"/>
      <c r="C551" s="45"/>
      <c r="D551" s="45"/>
      <c r="E551" s="45"/>
      <c r="F551" s="45"/>
      <c r="G551" s="45"/>
      <c r="H551" s="45"/>
      <c r="I551" s="45"/>
      <c r="J551" s="45"/>
      <c r="K551" s="45"/>
      <c r="L551" s="45"/>
      <c r="M551" s="45"/>
      <c r="N551" s="45"/>
    </row>
    <row r="552" spans="1:14" ht="15.75">
      <c r="A552" s="45"/>
      <c r="B552" s="45"/>
      <c r="C552" s="45"/>
      <c r="D552" s="45"/>
      <c r="E552" s="45"/>
      <c r="F552" s="45"/>
      <c r="G552" s="45"/>
      <c r="H552" s="45"/>
      <c r="I552" s="45"/>
      <c r="J552" s="45"/>
      <c r="K552" s="45"/>
      <c r="L552" s="45"/>
      <c r="M552" s="45"/>
      <c r="N552" s="45"/>
    </row>
    <row r="553" spans="1:14" ht="15.75">
      <c r="A553" s="45"/>
      <c r="B553" s="45"/>
      <c r="C553" s="45"/>
      <c r="D553" s="45"/>
      <c r="E553" s="45"/>
      <c r="F553" s="45"/>
      <c r="G553" s="45"/>
      <c r="H553" s="45"/>
      <c r="I553" s="45"/>
      <c r="J553" s="45"/>
      <c r="K553" s="45"/>
      <c r="L553" s="45"/>
      <c r="M553" s="45"/>
      <c r="N553" s="45"/>
    </row>
    <row r="554" spans="1:14" ht="15.75">
      <c r="A554" s="45"/>
      <c r="B554" s="45"/>
      <c r="C554" s="45"/>
      <c r="D554" s="45"/>
      <c r="E554" s="45"/>
      <c r="F554" s="45"/>
      <c r="G554" s="45"/>
      <c r="H554" s="45"/>
      <c r="I554" s="45"/>
      <c r="J554" s="45"/>
      <c r="K554" s="45"/>
      <c r="L554" s="45"/>
      <c r="M554" s="45"/>
      <c r="N554" s="45"/>
    </row>
    <row r="555" spans="1:14" ht="15.75">
      <c r="A555" s="45"/>
      <c r="B555" s="45"/>
      <c r="C555" s="45"/>
      <c r="D555" s="45"/>
      <c r="E555" s="45"/>
      <c r="F555" s="45"/>
      <c r="G555" s="45"/>
      <c r="H555" s="45"/>
      <c r="I555" s="45"/>
      <c r="J555" s="45"/>
      <c r="K555" s="45"/>
      <c r="L555" s="45"/>
      <c r="M555" s="45"/>
      <c r="N555" s="45"/>
    </row>
    <row r="556" spans="1:14" ht="15.75">
      <c r="A556" s="45"/>
      <c r="B556" s="45"/>
      <c r="C556" s="45"/>
      <c r="D556" s="45"/>
      <c r="E556" s="45"/>
      <c r="F556" s="45"/>
      <c r="G556" s="45"/>
      <c r="H556" s="45"/>
      <c r="I556" s="45"/>
      <c r="J556" s="45"/>
      <c r="K556" s="45"/>
      <c r="L556" s="45"/>
      <c r="M556" s="45"/>
      <c r="N556" s="45"/>
    </row>
    <row r="557" spans="1:14" ht="15.75">
      <c r="A557" s="45"/>
      <c r="B557" s="45"/>
      <c r="C557" s="45"/>
      <c r="D557" s="45"/>
      <c r="E557" s="45"/>
      <c r="F557" s="45"/>
      <c r="G557" s="45"/>
      <c r="H557" s="45"/>
      <c r="I557" s="45"/>
      <c r="J557" s="45"/>
      <c r="K557" s="45"/>
      <c r="L557" s="45"/>
      <c r="M557" s="45"/>
      <c r="N557" s="45"/>
    </row>
    <row r="558" spans="1:14" ht="15.75">
      <c r="A558" s="45"/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5"/>
      <c r="M558" s="45"/>
      <c r="N558" s="45"/>
    </row>
    <row r="559" spans="1:14" ht="15.75">
      <c r="A559" s="45"/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5"/>
      <c r="M559" s="45"/>
      <c r="N559" s="45"/>
    </row>
    <row r="560" spans="1:14" ht="15.75">
      <c r="A560" s="45"/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5"/>
      <c r="M560" s="45"/>
      <c r="N560" s="45"/>
    </row>
    <row r="561" spans="1:14" ht="15.75">
      <c r="A561" s="45"/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5"/>
      <c r="M561" s="45"/>
      <c r="N561" s="45"/>
    </row>
    <row r="562" spans="1:14" ht="15.75">
      <c r="A562" s="45"/>
      <c r="B562" s="45"/>
      <c r="C562" s="45"/>
      <c r="D562" s="45"/>
      <c r="E562" s="45"/>
      <c r="F562" s="45"/>
      <c r="G562" s="45"/>
      <c r="H562" s="45"/>
      <c r="I562" s="45"/>
      <c r="J562" s="45"/>
      <c r="K562" s="45"/>
      <c r="L562" s="45"/>
      <c r="M562" s="45"/>
      <c r="N562" s="45"/>
    </row>
    <row r="563" spans="1:14" ht="15.75">
      <c r="A563" s="45"/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5"/>
    </row>
    <row r="564" spans="1:14" ht="15.75">
      <c r="A564" s="45"/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5"/>
      <c r="M564" s="45"/>
      <c r="N564" s="45"/>
    </row>
    <row r="565" spans="1:14" ht="15.75">
      <c r="A565" s="45"/>
      <c r="B565" s="45"/>
      <c r="C565" s="45"/>
      <c r="D565" s="45"/>
      <c r="E565" s="45"/>
      <c r="F565" s="45"/>
      <c r="G565" s="45"/>
      <c r="H565" s="45"/>
      <c r="I565" s="45"/>
      <c r="J565" s="45"/>
      <c r="K565" s="45"/>
      <c r="L565" s="45"/>
      <c r="M565" s="45"/>
      <c r="N565" s="45"/>
    </row>
    <row r="566" spans="1:14" ht="15.75">
      <c r="A566" s="45"/>
      <c r="B566" s="45"/>
      <c r="C566" s="45"/>
      <c r="D566" s="45"/>
      <c r="E566" s="45"/>
      <c r="F566" s="45"/>
      <c r="G566" s="45"/>
      <c r="H566" s="45"/>
      <c r="I566" s="45"/>
      <c r="J566" s="45"/>
      <c r="K566" s="45"/>
      <c r="L566" s="45"/>
      <c r="M566" s="45"/>
      <c r="N566" s="45"/>
    </row>
    <row r="567" spans="1:14" ht="15.75">
      <c r="A567" s="45"/>
      <c r="B567" s="45"/>
      <c r="C567" s="45"/>
      <c r="D567" s="45"/>
      <c r="E567" s="45"/>
      <c r="F567" s="45"/>
      <c r="G567" s="45"/>
      <c r="H567" s="45"/>
      <c r="I567" s="45"/>
      <c r="J567" s="45"/>
      <c r="K567" s="45"/>
      <c r="L567" s="45"/>
      <c r="M567" s="45"/>
      <c r="N567" s="45"/>
    </row>
    <row r="568" spans="1:14" ht="15.75">
      <c r="A568" s="45"/>
      <c r="B568" s="45"/>
      <c r="C568" s="45"/>
      <c r="D568" s="45"/>
      <c r="E568" s="45"/>
      <c r="F568" s="45"/>
      <c r="G568" s="45"/>
      <c r="H568" s="45"/>
      <c r="I568" s="45"/>
      <c r="J568" s="45"/>
      <c r="K568" s="45"/>
      <c r="L568" s="45"/>
      <c r="M568" s="45"/>
      <c r="N568" s="45"/>
    </row>
    <row r="569" spans="1:14" ht="15.75">
      <c r="A569" s="45"/>
      <c r="B569" s="45"/>
      <c r="C569" s="45"/>
      <c r="D569" s="45"/>
      <c r="E569" s="45"/>
      <c r="F569" s="45"/>
      <c r="G569" s="45"/>
      <c r="H569" s="45"/>
      <c r="I569" s="45"/>
      <c r="J569" s="45"/>
      <c r="K569" s="45"/>
      <c r="L569" s="45"/>
      <c r="M569" s="45"/>
      <c r="N569" s="45"/>
    </row>
    <row r="570" spans="1:14" ht="15.75">
      <c r="A570" s="45"/>
      <c r="B570" s="45"/>
      <c r="C570" s="45"/>
      <c r="D570" s="45"/>
      <c r="E570" s="45"/>
      <c r="F570" s="45"/>
      <c r="G570" s="45"/>
      <c r="H570" s="45"/>
      <c r="I570" s="45"/>
      <c r="J570" s="45"/>
      <c r="K570" s="45"/>
      <c r="L570" s="45"/>
      <c r="M570" s="45"/>
      <c r="N570" s="45"/>
    </row>
    <row r="571" spans="1:14" ht="15.75">
      <c r="A571" s="45"/>
      <c r="B571" s="45"/>
      <c r="C571" s="45"/>
      <c r="D571" s="45"/>
      <c r="E571" s="45"/>
      <c r="F571" s="45"/>
      <c r="G571" s="45"/>
      <c r="H571" s="45"/>
      <c r="I571" s="45"/>
      <c r="J571" s="45"/>
      <c r="K571" s="45"/>
      <c r="L571" s="45"/>
      <c r="M571" s="45"/>
      <c r="N571" s="45"/>
    </row>
    <row r="572" spans="1:14" ht="15.75">
      <c r="A572" s="45"/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5"/>
      <c r="M572" s="45"/>
      <c r="N572" s="45"/>
    </row>
    <row r="573" spans="1:14" ht="15.75">
      <c r="A573" s="45"/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5"/>
      <c r="M573" s="45"/>
      <c r="N573" s="45"/>
    </row>
    <row r="574" spans="1:14" ht="15.75">
      <c r="A574" s="45"/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5"/>
      <c r="M574" s="45"/>
      <c r="N574" s="45"/>
    </row>
    <row r="575" spans="1:14" ht="15.75">
      <c r="A575" s="45"/>
      <c r="B575" s="45"/>
      <c r="C575" s="45"/>
      <c r="D575" s="45"/>
      <c r="E575" s="45"/>
      <c r="F575" s="45"/>
      <c r="G575" s="45"/>
      <c r="H575" s="45"/>
      <c r="I575" s="45"/>
      <c r="J575" s="45"/>
      <c r="K575" s="45"/>
      <c r="L575" s="45"/>
      <c r="M575" s="45"/>
      <c r="N575" s="45"/>
    </row>
    <row r="576" spans="1:14" ht="15.75">
      <c r="A576" s="45"/>
      <c r="B576" s="45"/>
      <c r="C576" s="45"/>
      <c r="D576" s="45"/>
      <c r="E576" s="45"/>
      <c r="F576" s="45"/>
      <c r="G576" s="45"/>
      <c r="H576" s="45"/>
      <c r="I576" s="45"/>
      <c r="J576" s="45"/>
      <c r="K576" s="45"/>
      <c r="L576" s="45"/>
      <c r="M576" s="45"/>
      <c r="N576" s="45"/>
    </row>
    <row r="577" spans="1:14" ht="15.75">
      <c r="A577" s="45"/>
      <c r="B577" s="45"/>
      <c r="C577" s="45"/>
      <c r="D577" s="45"/>
      <c r="E577" s="45"/>
      <c r="F577" s="45"/>
      <c r="G577" s="45"/>
      <c r="H577" s="45"/>
      <c r="I577" s="45"/>
      <c r="J577" s="45"/>
      <c r="K577" s="45"/>
      <c r="L577" s="45"/>
      <c r="M577" s="45"/>
      <c r="N577" s="45"/>
    </row>
    <row r="578" spans="1:14" ht="15.75">
      <c r="A578" s="45"/>
      <c r="B578" s="45"/>
      <c r="C578" s="45"/>
      <c r="D578" s="45"/>
      <c r="E578" s="45"/>
      <c r="F578" s="45"/>
      <c r="G578" s="45"/>
      <c r="H578" s="45"/>
      <c r="I578" s="45"/>
      <c r="J578" s="45"/>
      <c r="K578" s="45"/>
      <c r="L578" s="45"/>
      <c r="M578" s="45"/>
      <c r="N578" s="45"/>
    </row>
    <row r="579" spans="1:14" ht="15.75">
      <c r="A579" s="45"/>
      <c r="B579" s="45"/>
      <c r="C579" s="45"/>
      <c r="D579" s="45"/>
      <c r="E579" s="45"/>
      <c r="F579" s="45"/>
      <c r="G579" s="45"/>
      <c r="H579" s="45"/>
      <c r="I579" s="45"/>
      <c r="J579" s="45"/>
      <c r="K579" s="45"/>
      <c r="L579" s="45"/>
      <c r="M579" s="45"/>
      <c r="N579" s="45"/>
    </row>
    <row r="580" spans="1:14" ht="15.75">
      <c r="A580" s="45"/>
      <c r="B580" s="45"/>
      <c r="C580" s="45"/>
      <c r="D580" s="45"/>
      <c r="E580" s="45"/>
      <c r="F580" s="45"/>
      <c r="G580" s="45"/>
      <c r="H580" s="45"/>
      <c r="I580" s="45"/>
      <c r="J580" s="45"/>
      <c r="K580" s="45"/>
      <c r="L580" s="45"/>
      <c r="M580" s="45"/>
      <c r="N580" s="45"/>
    </row>
    <row r="581" spans="1:14" ht="15.75">
      <c r="A581" s="45"/>
      <c r="B581" s="45"/>
      <c r="C581" s="45"/>
      <c r="D581" s="45"/>
      <c r="E581" s="45"/>
      <c r="F581" s="45"/>
      <c r="G581" s="45"/>
      <c r="H581" s="45"/>
      <c r="I581" s="45"/>
      <c r="J581" s="45"/>
      <c r="K581" s="45"/>
      <c r="L581" s="45"/>
      <c r="M581" s="45"/>
      <c r="N581" s="45"/>
    </row>
    <row r="582" spans="1:14" ht="15.75">
      <c r="A582" s="45"/>
      <c r="B582" s="45"/>
      <c r="C582" s="45"/>
      <c r="D582" s="45"/>
      <c r="E582" s="45"/>
      <c r="F582" s="45"/>
      <c r="G582" s="45"/>
      <c r="H582" s="45"/>
      <c r="I582" s="45"/>
      <c r="J582" s="45"/>
      <c r="K582" s="45"/>
      <c r="L582" s="45"/>
      <c r="M582" s="45"/>
      <c r="N582" s="45"/>
    </row>
    <row r="583" spans="1:14" ht="15.75">
      <c r="A583" s="45"/>
      <c r="B583" s="45"/>
      <c r="C583" s="45"/>
      <c r="D583" s="45"/>
      <c r="E583" s="45"/>
      <c r="F583" s="45"/>
      <c r="G583" s="45"/>
      <c r="H583" s="45"/>
      <c r="I583" s="45"/>
      <c r="J583" s="45"/>
      <c r="K583" s="45"/>
      <c r="L583" s="45"/>
      <c r="M583" s="45"/>
      <c r="N583" s="45"/>
    </row>
    <row r="584" spans="1:14" ht="15.75">
      <c r="A584" s="45"/>
      <c r="B584" s="45"/>
      <c r="C584" s="45"/>
      <c r="D584" s="45"/>
      <c r="E584" s="45"/>
      <c r="F584" s="45"/>
      <c r="G584" s="45"/>
      <c r="H584" s="45"/>
      <c r="I584" s="45"/>
      <c r="J584" s="45"/>
      <c r="K584" s="45"/>
      <c r="L584" s="45"/>
      <c r="M584" s="45"/>
      <c r="N584" s="45"/>
    </row>
    <row r="585" spans="1:14" ht="15.75">
      <c r="A585" s="45"/>
      <c r="B585" s="45"/>
      <c r="C585" s="45"/>
      <c r="D585" s="45"/>
      <c r="E585" s="45"/>
      <c r="F585" s="45"/>
      <c r="G585" s="45"/>
      <c r="H585" s="45"/>
      <c r="I585" s="45"/>
      <c r="J585" s="45"/>
      <c r="K585" s="45"/>
      <c r="L585" s="45"/>
      <c r="M585" s="45"/>
      <c r="N585" s="45"/>
    </row>
    <row r="586" spans="1:14" ht="15.75">
      <c r="A586" s="45"/>
      <c r="B586" s="45"/>
      <c r="C586" s="45"/>
      <c r="D586" s="45"/>
      <c r="E586" s="45"/>
      <c r="F586" s="45"/>
      <c r="G586" s="45"/>
      <c r="H586" s="45"/>
      <c r="I586" s="45"/>
      <c r="J586" s="45"/>
      <c r="K586" s="45"/>
      <c r="L586" s="45"/>
      <c r="M586" s="45"/>
      <c r="N586" s="45"/>
    </row>
    <row r="587" spans="1:14" ht="15.75">
      <c r="A587" s="45"/>
      <c r="B587" s="45"/>
      <c r="C587" s="45"/>
      <c r="D587" s="45"/>
      <c r="E587" s="45"/>
      <c r="F587" s="45"/>
      <c r="G587" s="45"/>
      <c r="H587" s="45"/>
      <c r="I587" s="45"/>
      <c r="J587" s="45"/>
      <c r="K587" s="45"/>
      <c r="L587" s="45"/>
      <c r="M587" s="45"/>
      <c r="N587" s="45"/>
    </row>
    <row r="588" spans="1:14" ht="15.75">
      <c r="A588" s="45"/>
      <c r="B588" s="45"/>
      <c r="C588" s="45"/>
      <c r="D588" s="45"/>
      <c r="E588" s="45"/>
      <c r="F588" s="45"/>
      <c r="G588" s="45"/>
      <c r="H588" s="45"/>
      <c r="I588" s="45"/>
      <c r="J588" s="45"/>
      <c r="K588" s="45"/>
      <c r="L588" s="45"/>
      <c r="M588" s="45"/>
      <c r="N588" s="45"/>
    </row>
    <row r="589" spans="1:14" ht="15.75">
      <c r="A589" s="45"/>
      <c r="B589" s="45"/>
      <c r="C589" s="45"/>
      <c r="D589" s="45"/>
      <c r="E589" s="45"/>
      <c r="F589" s="45"/>
      <c r="G589" s="45"/>
      <c r="H589" s="45"/>
      <c r="I589" s="45"/>
      <c r="J589" s="45"/>
      <c r="K589" s="45"/>
      <c r="L589" s="45"/>
      <c r="M589" s="45"/>
      <c r="N589" s="45"/>
    </row>
    <row r="590" spans="1:14" ht="15.75">
      <c r="A590" s="45"/>
      <c r="B590" s="45"/>
      <c r="C590" s="45"/>
      <c r="D590" s="45"/>
      <c r="E590" s="45"/>
      <c r="F590" s="45"/>
      <c r="G590" s="45"/>
      <c r="H590" s="45"/>
      <c r="I590" s="45"/>
      <c r="J590" s="45"/>
      <c r="K590" s="45"/>
      <c r="L590" s="45"/>
      <c r="M590" s="45"/>
      <c r="N590" s="45"/>
    </row>
    <row r="591" spans="1:14" ht="15.75">
      <c r="A591" s="45"/>
      <c r="B591" s="45"/>
      <c r="C591" s="45"/>
      <c r="D591" s="45"/>
      <c r="E591" s="45"/>
      <c r="F591" s="45"/>
      <c r="G591" s="45"/>
      <c r="H591" s="45"/>
      <c r="I591" s="45"/>
      <c r="J591" s="45"/>
      <c r="K591" s="45"/>
      <c r="L591" s="45"/>
      <c r="M591" s="45"/>
      <c r="N591" s="45"/>
    </row>
    <row r="592" spans="1:14" ht="15.75">
      <c r="A592" s="45"/>
      <c r="B592" s="45"/>
      <c r="C592" s="45"/>
      <c r="D592" s="45"/>
      <c r="E592" s="45"/>
      <c r="F592" s="45"/>
      <c r="G592" s="45"/>
      <c r="H592" s="45"/>
      <c r="I592" s="45"/>
      <c r="J592" s="45"/>
      <c r="K592" s="45"/>
      <c r="L592" s="45"/>
      <c r="M592" s="45"/>
      <c r="N592" s="45"/>
    </row>
    <row r="593" spans="1:14" ht="15.75">
      <c r="A593" s="45"/>
      <c r="B593" s="45"/>
      <c r="C593" s="45"/>
      <c r="D593" s="45"/>
      <c r="E593" s="45"/>
      <c r="F593" s="45"/>
      <c r="G593" s="45"/>
      <c r="H593" s="45"/>
      <c r="I593" s="45"/>
      <c r="J593" s="45"/>
      <c r="K593" s="45"/>
      <c r="L593" s="45"/>
      <c r="M593" s="45"/>
      <c r="N593" s="45"/>
    </row>
    <row r="594" spans="1:14" ht="15.75">
      <c r="A594" s="45"/>
      <c r="B594" s="45"/>
      <c r="C594" s="45"/>
      <c r="D594" s="45"/>
      <c r="E594" s="45"/>
      <c r="F594" s="45"/>
      <c r="G594" s="45"/>
      <c r="H594" s="45"/>
      <c r="I594" s="45"/>
      <c r="J594" s="45"/>
      <c r="K594" s="45"/>
      <c r="L594" s="45"/>
      <c r="M594" s="45"/>
      <c r="N594" s="45"/>
    </row>
    <row r="595" spans="1:14" ht="15.75">
      <c r="A595" s="45"/>
      <c r="B595" s="45"/>
      <c r="C595" s="45"/>
      <c r="D595" s="45"/>
      <c r="E595" s="45"/>
      <c r="F595" s="45"/>
      <c r="G595" s="45"/>
      <c r="H595" s="45"/>
      <c r="I595" s="45"/>
      <c r="J595" s="45"/>
      <c r="K595" s="45"/>
      <c r="L595" s="45"/>
      <c r="M595" s="45"/>
      <c r="N595" s="45"/>
    </row>
    <row r="596" spans="1:14" ht="15.75">
      <c r="A596" s="45"/>
      <c r="B596" s="45"/>
      <c r="C596" s="45"/>
      <c r="D596" s="45"/>
      <c r="E596" s="45"/>
      <c r="F596" s="45"/>
      <c r="G596" s="45"/>
      <c r="H596" s="45"/>
      <c r="I596" s="45"/>
      <c r="J596" s="45"/>
      <c r="K596" s="45"/>
      <c r="L596" s="45"/>
      <c r="M596" s="45"/>
      <c r="N596" s="45"/>
    </row>
    <row r="597" spans="1:14" ht="15.75">
      <c r="A597" s="45"/>
      <c r="B597" s="45"/>
      <c r="C597" s="45"/>
      <c r="D597" s="45"/>
      <c r="E597" s="45"/>
      <c r="F597" s="45"/>
      <c r="G597" s="45"/>
      <c r="H597" s="45"/>
      <c r="I597" s="45"/>
      <c r="J597" s="45"/>
      <c r="K597" s="45"/>
      <c r="L597" s="45"/>
      <c r="M597" s="45"/>
      <c r="N597" s="45"/>
    </row>
    <row r="598" spans="1:14" ht="15.75">
      <c r="A598" s="45"/>
      <c r="B598" s="45"/>
      <c r="C598" s="45"/>
      <c r="D598" s="45"/>
      <c r="E598" s="45"/>
      <c r="F598" s="45"/>
      <c r="G598" s="45"/>
      <c r="H598" s="45"/>
      <c r="I598" s="45"/>
      <c r="J598" s="45"/>
      <c r="K598" s="45"/>
      <c r="L598" s="45"/>
      <c r="M598" s="45"/>
      <c r="N598" s="45"/>
    </row>
    <row r="599" spans="1:14" ht="15.75">
      <c r="A599" s="45"/>
      <c r="B599" s="45"/>
      <c r="C599" s="45"/>
      <c r="D599" s="45"/>
      <c r="E599" s="45"/>
      <c r="F599" s="45"/>
      <c r="G599" s="45"/>
      <c r="H599" s="45"/>
      <c r="I599" s="45"/>
      <c r="J599" s="45"/>
      <c r="K599" s="45"/>
      <c r="L599" s="45"/>
      <c r="M599" s="45"/>
      <c r="N599" s="45"/>
    </row>
    <row r="600" spans="1:14" ht="15.75">
      <c r="A600" s="45"/>
      <c r="B600" s="45"/>
      <c r="C600" s="45"/>
      <c r="D600" s="45"/>
      <c r="E600" s="45"/>
      <c r="F600" s="45"/>
      <c r="G600" s="45"/>
      <c r="H600" s="45"/>
      <c r="I600" s="45"/>
      <c r="J600" s="45"/>
      <c r="K600" s="45"/>
      <c r="L600" s="45"/>
      <c r="M600" s="45"/>
      <c r="N600" s="45"/>
    </row>
    <row r="601" spans="1:14" ht="15.75">
      <c r="A601" s="45"/>
      <c r="B601" s="45"/>
      <c r="C601" s="45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5"/>
    </row>
    <row r="602" spans="1:14" ht="15.75">
      <c r="A602" s="45"/>
      <c r="B602" s="45"/>
      <c r="C602" s="45"/>
      <c r="D602" s="45"/>
      <c r="E602" s="45"/>
      <c r="F602" s="45"/>
      <c r="G602" s="45"/>
      <c r="H602" s="45"/>
      <c r="I602" s="45"/>
      <c r="J602" s="45"/>
      <c r="K602" s="45"/>
      <c r="L602" s="45"/>
      <c r="M602" s="45"/>
      <c r="N602" s="45"/>
    </row>
    <row r="603" spans="1:14" ht="15.75">
      <c r="A603" s="45"/>
      <c r="B603" s="45"/>
      <c r="C603" s="45"/>
      <c r="D603" s="45"/>
      <c r="E603" s="45"/>
      <c r="F603" s="45"/>
      <c r="G603" s="45"/>
      <c r="H603" s="45"/>
      <c r="I603" s="45"/>
      <c r="J603" s="45"/>
      <c r="K603" s="45"/>
      <c r="L603" s="45"/>
      <c r="M603" s="45"/>
      <c r="N603" s="45"/>
    </row>
    <row r="604" spans="1:14" ht="15.75">
      <c r="A604" s="45"/>
      <c r="B604" s="45"/>
      <c r="C604" s="45"/>
      <c r="D604" s="45"/>
      <c r="E604" s="45"/>
      <c r="F604" s="45"/>
      <c r="G604" s="45"/>
      <c r="H604" s="45"/>
      <c r="I604" s="45"/>
      <c r="J604" s="45"/>
      <c r="K604" s="45"/>
      <c r="L604" s="45"/>
      <c r="M604" s="45"/>
      <c r="N604" s="45"/>
    </row>
    <row r="605" spans="1:14" ht="15.75">
      <c r="A605" s="45"/>
      <c r="B605" s="45"/>
      <c r="C605" s="45"/>
      <c r="D605" s="45"/>
      <c r="E605" s="45"/>
      <c r="F605" s="45"/>
      <c r="G605" s="45"/>
      <c r="H605" s="45"/>
      <c r="I605" s="45"/>
      <c r="J605" s="45"/>
      <c r="K605" s="45"/>
      <c r="L605" s="45"/>
      <c r="M605" s="45"/>
      <c r="N605" s="45"/>
    </row>
    <row r="606" spans="1:14" ht="15.75">
      <c r="A606" s="45"/>
      <c r="B606" s="45"/>
      <c r="C606" s="45"/>
      <c r="D606" s="45"/>
      <c r="E606" s="45"/>
      <c r="F606" s="45"/>
      <c r="G606" s="45"/>
      <c r="H606" s="45"/>
      <c r="I606" s="45"/>
      <c r="J606" s="45"/>
      <c r="K606" s="45"/>
      <c r="L606" s="45"/>
      <c r="M606" s="45"/>
      <c r="N606" s="45"/>
    </row>
    <row r="607" spans="1:14" ht="15.75">
      <c r="A607" s="45"/>
      <c r="B607" s="45"/>
      <c r="C607" s="45"/>
      <c r="D607" s="45"/>
      <c r="E607" s="45"/>
      <c r="F607" s="45"/>
      <c r="G607" s="45"/>
      <c r="H607" s="45"/>
      <c r="I607" s="45"/>
      <c r="J607" s="45"/>
      <c r="K607" s="45"/>
      <c r="L607" s="45"/>
      <c r="M607" s="45"/>
      <c r="N607" s="45"/>
    </row>
    <row r="608" spans="1:14" ht="15.75">
      <c r="A608" s="45"/>
      <c r="B608" s="45"/>
      <c r="C608" s="45"/>
      <c r="D608" s="45"/>
      <c r="E608" s="45"/>
      <c r="F608" s="45"/>
      <c r="G608" s="45"/>
      <c r="H608" s="45"/>
      <c r="I608" s="45"/>
      <c r="J608" s="45"/>
      <c r="K608" s="45"/>
      <c r="L608" s="45"/>
      <c r="M608" s="45"/>
      <c r="N608" s="45"/>
    </row>
    <row r="609" spans="1:14" ht="15.75">
      <c r="A609" s="45"/>
      <c r="B609" s="45"/>
      <c r="C609" s="45"/>
      <c r="D609" s="45"/>
      <c r="E609" s="45"/>
      <c r="F609" s="45"/>
      <c r="G609" s="45"/>
      <c r="H609" s="45"/>
      <c r="I609" s="45"/>
      <c r="J609" s="45"/>
      <c r="K609" s="45"/>
      <c r="L609" s="45"/>
      <c r="M609" s="45"/>
      <c r="N609" s="45"/>
    </row>
    <row r="610" spans="1:14" ht="15.75">
      <c r="A610" s="45"/>
      <c r="B610" s="45"/>
      <c r="C610" s="45"/>
      <c r="D610" s="45"/>
      <c r="E610" s="45"/>
      <c r="F610" s="45"/>
      <c r="G610" s="45"/>
      <c r="H610" s="45"/>
      <c r="I610" s="45"/>
      <c r="J610" s="45"/>
      <c r="K610" s="45"/>
      <c r="L610" s="45"/>
      <c r="M610" s="45"/>
      <c r="N610" s="45"/>
    </row>
    <row r="611" spans="1:14" ht="15.75">
      <c r="A611" s="45"/>
      <c r="B611" s="45"/>
      <c r="C611" s="45"/>
      <c r="D611" s="45"/>
      <c r="E611" s="45"/>
      <c r="F611" s="45"/>
      <c r="G611" s="45"/>
      <c r="H611" s="45"/>
      <c r="I611" s="45"/>
      <c r="J611" s="45"/>
      <c r="K611" s="45"/>
      <c r="L611" s="45"/>
      <c r="M611" s="45"/>
      <c r="N611" s="45"/>
    </row>
    <row r="612" spans="1:14" ht="15.75">
      <c r="A612" s="45"/>
      <c r="B612" s="45"/>
      <c r="C612" s="45"/>
      <c r="D612" s="45"/>
      <c r="E612" s="45"/>
      <c r="F612" s="45"/>
      <c r="G612" s="45"/>
      <c r="H612" s="45"/>
      <c r="I612" s="45"/>
      <c r="J612" s="45"/>
      <c r="K612" s="45"/>
      <c r="L612" s="45"/>
      <c r="M612" s="45"/>
      <c r="N612" s="45"/>
    </row>
    <row r="613" spans="1:14" ht="15.75">
      <c r="A613" s="45"/>
      <c r="B613" s="45"/>
      <c r="C613" s="45"/>
      <c r="D613" s="45"/>
      <c r="E613" s="45"/>
      <c r="F613" s="45"/>
      <c r="G613" s="45"/>
      <c r="H613" s="45"/>
      <c r="I613" s="45"/>
      <c r="J613" s="45"/>
      <c r="K613" s="45"/>
      <c r="L613" s="45"/>
      <c r="M613" s="45"/>
      <c r="N613" s="45"/>
    </row>
    <row r="614" spans="1:14" ht="15.75">
      <c r="A614" s="45"/>
      <c r="B614" s="45"/>
      <c r="C614" s="45"/>
      <c r="D614" s="45"/>
      <c r="E614" s="45"/>
      <c r="F614" s="45"/>
      <c r="G614" s="45"/>
      <c r="H614" s="45"/>
      <c r="I614" s="45"/>
      <c r="J614" s="45"/>
      <c r="K614" s="45"/>
      <c r="L614" s="45"/>
      <c r="M614" s="45"/>
      <c r="N614" s="45"/>
    </row>
    <row r="615" spans="1:14" ht="15.75">
      <c r="A615" s="45"/>
      <c r="B615" s="45"/>
      <c r="C615" s="45"/>
      <c r="D615" s="45"/>
      <c r="E615" s="45"/>
      <c r="F615" s="45"/>
      <c r="G615" s="45"/>
      <c r="H615" s="45"/>
      <c r="I615" s="45"/>
      <c r="J615" s="45"/>
      <c r="K615" s="45"/>
      <c r="L615" s="45"/>
      <c r="M615" s="45"/>
      <c r="N615" s="45"/>
    </row>
    <row r="616" spans="1:14" ht="15.75">
      <c r="A616" s="45"/>
      <c r="B616" s="45"/>
      <c r="C616" s="45"/>
      <c r="D616" s="45"/>
      <c r="E616" s="45"/>
      <c r="F616" s="45"/>
      <c r="G616" s="45"/>
      <c r="H616" s="45"/>
      <c r="I616" s="45"/>
      <c r="J616" s="45"/>
      <c r="K616" s="45"/>
      <c r="L616" s="45"/>
      <c r="M616" s="45"/>
      <c r="N616" s="45"/>
    </row>
    <row r="617" spans="1:14" ht="15.75">
      <c r="A617" s="45"/>
      <c r="B617" s="45"/>
      <c r="C617" s="45"/>
      <c r="D617" s="45"/>
      <c r="E617" s="45"/>
      <c r="F617" s="45"/>
      <c r="G617" s="45"/>
      <c r="H617" s="45"/>
      <c r="I617" s="45"/>
      <c r="J617" s="45"/>
      <c r="K617" s="45"/>
      <c r="L617" s="45"/>
      <c r="M617" s="45"/>
      <c r="N617" s="45"/>
    </row>
    <row r="618" spans="1:14" ht="15.75">
      <c r="A618" s="45"/>
      <c r="B618" s="45"/>
      <c r="C618" s="45"/>
      <c r="D618" s="45"/>
      <c r="E618" s="45"/>
      <c r="F618" s="45"/>
      <c r="G618" s="45"/>
      <c r="H618" s="45"/>
      <c r="I618" s="45"/>
      <c r="J618" s="45"/>
      <c r="K618" s="45"/>
      <c r="L618" s="45"/>
      <c r="M618" s="45"/>
      <c r="N618" s="45"/>
    </row>
    <row r="619" spans="1:14" ht="15.75">
      <c r="A619" s="45"/>
      <c r="B619" s="45"/>
      <c r="C619" s="45"/>
      <c r="D619" s="45"/>
      <c r="E619" s="45"/>
      <c r="F619" s="45"/>
      <c r="G619" s="45"/>
      <c r="H619" s="45"/>
      <c r="I619" s="45"/>
      <c r="J619" s="45"/>
      <c r="K619" s="45"/>
      <c r="L619" s="45"/>
      <c r="M619" s="45"/>
      <c r="N619" s="45"/>
    </row>
    <row r="620" spans="1:14" ht="15.75">
      <c r="A620" s="45"/>
      <c r="B620" s="45"/>
      <c r="C620" s="45"/>
      <c r="D620" s="45"/>
      <c r="E620" s="45"/>
      <c r="F620" s="45"/>
      <c r="G620" s="45"/>
      <c r="H620" s="45"/>
      <c r="I620" s="45"/>
      <c r="J620" s="45"/>
      <c r="K620" s="45"/>
      <c r="L620" s="45"/>
      <c r="M620" s="45"/>
      <c r="N620" s="45"/>
    </row>
    <row r="621" spans="1:14" ht="15.75">
      <c r="A621" s="45"/>
      <c r="B621" s="45"/>
      <c r="C621" s="45"/>
      <c r="D621" s="45"/>
      <c r="E621" s="45"/>
      <c r="F621" s="45"/>
      <c r="G621" s="45"/>
      <c r="H621" s="45"/>
      <c r="I621" s="45"/>
      <c r="J621" s="45"/>
      <c r="K621" s="45"/>
      <c r="L621" s="45"/>
      <c r="M621" s="45"/>
      <c r="N621" s="45"/>
    </row>
    <row r="622" spans="1:14" ht="15.75">
      <c r="A622" s="45"/>
      <c r="B622" s="45"/>
      <c r="C622" s="45"/>
      <c r="D622" s="45"/>
      <c r="E622" s="45"/>
      <c r="F622" s="45"/>
      <c r="G622" s="45"/>
      <c r="H622" s="45"/>
      <c r="I622" s="45"/>
      <c r="J622" s="45"/>
      <c r="K622" s="45"/>
      <c r="L622" s="45"/>
      <c r="M622" s="45"/>
      <c r="N622" s="45"/>
    </row>
    <row r="623" spans="1:14" ht="15.75">
      <c r="A623" s="45"/>
      <c r="B623" s="45"/>
      <c r="C623" s="45"/>
      <c r="D623" s="45"/>
      <c r="E623" s="45"/>
      <c r="F623" s="45"/>
      <c r="G623" s="45"/>
      <c r="H623" s="45"/>
      <c r="I623" s="45"/>
      <c r="J623" s="45"/>
      <c r="K623" s="45"/>
      <c r="L623" s="45"/>
      <c r="M623" s="45"/>
      <c r="N623" s="45"/>
    </row>
    <row r="624" spans="1:14" ht="15.75">
      <c r="A624" s="45"/>
      <c r="B624" s="45"/>
      <c r="C624" s="45"/>
      <c r="D624" s="45"/>
      <c r="E624" s="45"/>
      <c r="F624" s="45"/>
      <c r="G624" s="45"/>
      <c r="H624" s="45"/>
      <c r="I624" s="45"/>
      <c r="J624" s="45"/>
      <c r="K624" s="45"/>
      <c r="L624" s="45"/>
      <c r="M624" s="45"/>
      <c r="N624" s="45"/>
    </row>
    <row r="625" spans="1:14" ht="15.75">
      <c r="A625" s="45"/>
      <c r="B625" s="45"/>
      <c r="C625" s="45"/>
      <c r="D625" s="45"/>
      <c r="E625" s="45"/>
      <c r="F625" s="45"/>
      <c r="G625" s="45"/>
      <c r="H625" s="45"/>
      <c r="I625" s="45"/>
      <c r="J625" s="45"/>
      <c r="K625" s="45"/>
      <c r="L625" s="45"/>
      <c r="M625" s="45"/>
      <c r="N625" s="45"/>
    </row>
    <row r="626" spans="1:14" ht="15.75">
      <c r="A626" s="45"/>
      <c r="B626" s="45"/>
      <c r="C626" s="45"/>
      <c r="D626" s="45"/>
      <c r="E626" s="45"/>
      <c r="F626" s="45"/>
      <c r="G626" s="45"/>
      <c r="H626" s="45"/>
      <c r="I626" s="45"/>
      <c r="J626" s="45"/>
      <c r="K626" s="45"/>
      <c r="L626" s="45"/>
      <c r="M626" s="45"/>
      <c r="N626" s="45"/>
    </row>
    <row r="627" spans="1:14" ht="15.75">
      <c r="A627" s="45"/>
      <c r="B627" s="45"/>
      <c r="C627" s="45"/>
      <c r="D627" s="45"/>
      <c r="E627" s="45"/>
      <c r="F627" s="45"/>
      <c r="G627" s="45"/>
      <c r="H627" s="45"/>
      <c r="I627" s="45"/>
      <c r="J627" s="45"/>
      <c r="K627" s="45"/>
      <c r="L627" s="45"/>
      <c r="M627" s="45"/>
      <c r="N627" s="45"/>
    </row>
    <row r="628" spans="1:14" ht="15.75">
      <c r="A628" s="45"/>
      <c r="B628" s="45"/>
      <c r="C628" s="45"/>
      <c r="D628" s="45"/>
      <c r="E628" s="45"/>
      <c r="F628" s="45"/>
      <c r="G628" s="45"/>
      <c r="H628" s="45"/>
      <c r="I628" s="45"/>
      <c r="J628" s="45"/>
      <c r="K628" s="45"/>
      <c r="L628" s="45"/>
      <c r="M628" s="45"/>
      <c r="N628" s="45"/>
    </row>
    <row r="629" spans="1:14" ht="15.75">
      <c r="A629" s="45"/>
      <c r="B629" s="45"/>
      <c r="C629" s="45"/>
      <c r="D629" s="45"/>
      <c r="E629" s="45"/>
      <c r="F629" s="45"/>
      <c r="G629" s="45"/>
      <c r="H629" s="45"/>
      <c r="I629" s="45"/>
      <c r="J629" s="45"/>
      <c r="K629" s="45"/>
      <c r="L629" s="45"/>
      <c r="M629" s="45"/>
      <c r="N629" s="45"/>
    </row>
    <row r="630" spans="1:14" ht="15.75">
      <c r="A630" s="45"/>
      <c r="B630" s="45"/>
      <c r="C630" s="45"/>
      <c r="D630" s="45"/>
      <c r="E630" s="45"/>
      <c r="F630" s="45"/>
      <c r="G630" s="45"/>
      <c r="H630" s="45"/>
      <c r="I630" s="45"/>
      <c r="J630" s="45"/>
      <c r="K630" s="45"/>
      <c r="L630" s="45"/>
      <c r="M630" s="45"/>
      <c r="N630" s="45"/>
    </row>
    <row r="631" spans="1:14" ht="15.75">
      <c r="A631" s="45"/>
      <c r="B631" s="45"/>
      <c r="C631" s="45"/>
      <c r="D631" s="45"/>
      <c r="E631" s="45"/>
      <c r="F631" s="45"/>
      <c r="G631" s="45"/>
      <c r="H631" s="45"/>
      <c r="I631" s="45"/>
      <c r="J631" s="45"/>
      <c r="K631" s="45"/>
      <c r="L631" s="45"/>
      <c r="M631" s="45"/>
      <c r="N631" s="45"/>
    </row>
    <row r="632" spans="1:14" ht="15.75">
      <c r="A632" s="45"/>
      <c r="B632" s="45"/>
      <c r="C632" s="45"/>
      <c r="D632" s="45"/>
      <c r="E632" s="45"/>
      <c r="F632" s="45"/>
      <c r="G632" s="45"/>
      <c r="H632" s="45"/>
      <c r="I632" s="45"/>
      <c r="J632" s="45"/>
      <c r="K632" s="45"/>
      <c r="L632" s="45"/>
      <c r="M632" s="45"/>
      <c r="N632" s="45"/>
    </row>
    <row r="633" spans="1:14" ht="15.75">
      <c r="A633" s="45"/>
      <c r="B633" s="45"/>
      <c r="C633" s="45"/>
      <c r="D633" s="45"/>
      <c r="E633" s="45"/>
      <c r="F633" s="45"/>
      <c r="G633" s="45"/>
      <c r="H633" s="45"/>
      <c r="I633" s="45"/>
      <c r="J633" s="45"/>
      <c r="K633" s="45"/>
      <c r="L633" s="45"/>
      <c r="M633" s="45"/>
      <c r="N633" s="45"/>
    </row>
    <row r="634" spans="1:14" ht="15.75">
      <c r="A634" s="45"/>
      <c r="B634" s="45"/>
      <c r="C634" s="45"/>
      <c r="D634" s="45"/>
      <c r="E634" s="45"/>
      <c r="F634" s="45"/>
      <c r="G634" s="45"/>
      <c r="H634" s="45"/>
      <c r="I634" s="45"/>
      <c r="J634" s="45"/>
      <c r="K634" s="45"/>
      <c r="L634" s="45"/>
      <c r="M634" s="45"/>
      <c r="N634" s="45"/>
    </row>
    <row r="635" spans="1:14" ht="15.75">
      <c r="A635" s="45"/>
      <c r="B635" s="45"/>
      <c r="C635" s="45"/>
      <c r="D635" s="45"/>
      <c r="E635" s="45"/>
      <c r="F635" s="45"/>
      <c r="G635" s="45"/>
      <c r="H635" s="45"/>
      <c r="I635" s="45"/>
      <c r="J635" s="45"/>
      <c r="K635" s="45"/>
      <c r="L635" s="45"/>
      <c r="M635" s="45"/>
      <c r="N635" s="45"/>
    </row>
    <row r="636" spans="1:14" ht="15.75">
      <c r="A636" s="45"/>
      <c r="B636" s="45"/>
      <c r="C636" s="45"/>
      <c r="D636" s="45"/>
      <c r="E636" s="45"/>
      <c r="F636" s="45"/>
      <c r="G636" s="45"/>
      <c r="H636" s="45"/>
      <c r="I636" s="45"/>
      <c r="J636" s="45"/>
      <c r="K636" s="45"/>
      <c r="L636" s="45"/>
      <c r="M636" s="45"/>
      <c r="N636" s="45"/>
    </row>
    <row r="637" spans="1:14" ht="15.75">
      <c r="A637" s="45"/>
      <c r="B637" s="45"/>
      <c r="C637" s="45"/>
      <c r="D637" s="45"/>
      <c r="E637" s="45"/>
      <c r="F637" s="45"/>
      <c r="G637" s="45"/>
      <c r="H637" s="45"/>
      <c r="I637" s="45"/>
      <c r="J637" s="45"/>
      <c r="K637" s="45"/>
      <c r="L637" s="45"/>
      <c r="M637" s="45"/>
      <c r="N637" s="45"/>
    </row>
    <row r="638" spans="1:14" ht="15.75">
      <c r="A638" s="45"/>
      <c r="B638" s="45"/>
      <c r="C638" s="45"/>
      <c r="D638" s="45"/>
      <c r="E638" s="45"/>
      <c r="F638" s="45"/>
      <c r="G638" s="45"/>
      <c r="H638" s="45"/>
      <c r="I638" s="45"/>
      <c r="J638" s="45"/>
      <c r="K638" s="45"/>
      <c r="L638" s="45"/>
      <c r="M638" s="45"/>
      <c r="N638" s="45"/>
    </row>
    <row r="639" spans="1:14" ht="15.75">
      <c r="A639" s="45"/>
      <c r="B639" s="45"/>
      <c r="C639" s="45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5"/>
    </row>
    <row r="640" spans="1:14" ht="15.75">
      <c r="A640" s="45"/>
      <c r="B640" s="45"/>
      <c r="C640" s="45"/>
      <c r="D640" s="45"/>
      <c r="E640" s="45"/>
      <c r="F640" s="45"/>
      <c r="G640" s="45"/>
      <c r="H640" s="45"/>
      <c r="I640" s="45"/>
      <c r="J640" s="45"/>
      <c r="K640" s="45"/>
      <c r="L640" s="45"/>
      <c r="M640" s="45"/>
      <c r="N640" s="45"/>
    </row>
    <row r="641" spans="1:14" ht="15.75">
      <c r="A641" s="45"/>
      <c r="B641" s="45"/>
      <c r="C641" s="45"/>
      <c r="D641" s="45"/>
      <c r="E641" s="45"/>
      <c r="F641" s="45"/>
      <c r="G641" s="45"/>
      <c r="H641" s="45"/>
      <c r="I641" s="45"/>
      <c r="J641" s="45"/>
      <c r="K641" s="45"/>
      <c r="L641" s="45"/>
      <c r="M641" s="45"/>
      <c r="N641" s="45"/>
    </row>
    <row r="642" spans="1:14" ht="15.75">
      <c r="A642" s="45"/>
      <c r="B642" s="45"/>
      <c r="C642" s="45"/>
      <c r="D642" s="45"/>
      <c r="E642" s="45"/>
      <c r="F642" s="45"/>
      <c r="G642" s="45"/>
      <c r="H642" s="45"/>
      <c r="I642" s="45"/>
      <c r="J642" s="45"/>
      <c r="K642" s="45"/>
      <c r="L642" s="45"/>
      <c r="M642" s="45"/>
      <c r="N642" s="45"/>
    </row>
    <row r="643" spans="1:14" ht="15.75">
      <c r="A643" s="45"/>
      <c r="B643" s="45"/>
      <c r="C643" s="45"/>
      <c r="D643" s="45"/>
      <c r="E643" s="45"/>
      <c r="F643" s="45"/>
      <c r="G643" s="45"/>
      <c r="H643" s="45"/>
      <c r="I643" s="45"/>
      <c r="J643" s="45"/>
      <c r="K643" s="45"/>
      <c r="L643" s="45"/>
      <c r="M643" s="45"/>
      <c r="N643" s="45"/>
    </row>
    <row r="644" spans="1:14" ht="15.75">
      <c r="A644" s="45"/>
      <c r="B644" s="45"/>
      <c r="C644" s="45"/>
      <c r="D644" s="45"/>
      <c r="E644" s="45"/>
      <c r="F644" s="45"/>
      <c r="G644" s="45"/>
      <c r="H644" s="45"/>
      <c r="I644" s="45"/>
      <c r="J644" s="45"/>
      <c r="K644" s="45"/>
      <c r="L644" s="45"/>
      <c r="M644" s="45"/>
      <c r="N644" s="45"/>
    </row>
    <row r="645" spans="1:14" ht="15.75">
      <c r="A645" s="45"/>
      <c r="B645" s="45"/>
      <c r="C645" s="45"/>
      <c r="D645" s="45"/>
      <c r="E645" s="45"/>
      <c r="F645" s="45"/>
      <c r="G645" s="45"/>
      <c r="H645" s="45"/>
      <c r="I645" s="45"/>
      <c r="J645" s="45"/>
      <c r="K645" s="45"/>
      <c r="L645" s="45"/>
      <c r="M645" s="45"/>
      <c r="N645" s="45"/>
    </row>
    <row r="646" spans="1:14" ht="15.75">
      <c r="A646" s="45"/>
      <c r="B646" s="45"/>
      <c r="C646" s="45"/>
      <c r="D646" s="45"/>
      <c r="E646" s="45"/>
      <c r="F646" s="45"/>
      <c r="G646" s="45"/>
      <c r="H646" s="45"/>
      <c r="I646" s="45"/>
      <c r="J646" s="45"/>
      <c r="K646" s="45"/>
      <c r="L646" s="45"/>
      <c r="M646" s="45"/>
      <c r="N646" s="45"/>
    </row>
    <row r="647" spans="1:14" ht="15.75">
      <c r="A647" s="45"/>
      <c r="B647" s="45"/>
      <c r="C647" s="45"/>
      <c r="D647" s="45"/>
      <c r="E647" s="45"/>
      <c r="F647" s="45"/>
      <c r="G647" s="45"/>
      <c r="H647" s="45"/>
      <c r="I647" s="45"/>
      <c r="J647" s="45"/>
      <c r="K647" s="45"/>
      <c r="L647" s="45"/>
      <c r="M647" s="45"/>
      <c r="N647" s="45"/>
    </row>
    <row r="648" spans="1:14" ht="15.75">
      <c r="A648" s="45"/>
      <c r="B648" s="45"/>
      <c r="C648" s="45"/>
      <c r="D648" s="45"/>
      <c r="E648" s="45"/>
      <c r="F648" s="45"/>
      <c r="G648" s="45"/>
      <c r="H648" s="45"/>
      <c r="I648" s="45"/>
      <c r="J648" s="45"/>
      <c r="K648" s="45"/>
      <c r="L648" s="45"/>
      <c r="M648" s="45"/>
      <c r="N648" s="45"/>
    </row>
    <row r="649" spans="1:14" ht="15.75">
      <c r="A649" s="45"/>
      <c r="B649" s="45"/>
      <c r="C649" s="45"/>
      <c r="D649" s="45"/>
      <c r="E649" s="45"/>
      <c r="F649" s="45"/>
      <c r="G649" s="45"/>
      <c r="H649" s="45"/>
      <c r="I649" s="45"/>
      <c r="J649" s="45"/>
      <c r="K649" s="45"/>
      <c r="L649" s="45"/>
      <c r="M649" s="45"/>
      <c r="N649" s="45"/>
    </row>
    <row r="650" spans="1:14" ht="15.75">
      <c r="A650" s="45"/>
      <c r="B650" s="45"/>
      <c r="C650" s="45"/>
      <c r="D650" s="45"/>
      <c r="E650" s="45"/>
      <c r="F650" s="45"/>
      <c r="G650" s="45"/>
      <c r="H650" s="45"/>
      <c r="I650" s="45"/>
      <c r="J650" s="45"/>
      <c r="K650" s="45"/>
      <c r="L650" s="45"/>
      <c r="M650" s="45"/>
      <c r="N650" s="45"/>
    </row>
    <row r="651" spans="1:14" ht="15.75">
      <c r="A651" s="45"/>
      <c r="B651" s="45"/>
      <c r="C651" s="45"/>
      <c r="D651" s="45"/>
      <c r="E651" s="45"/>
      <c r="F651" s="45"/>
      <c r="G651" s="45"/>
      <c r="H651" s="45"/>
      <c r="I651" s="45"/>
      <c r="J651" s="45"/>
      <c r="K651" s="45"/>
      <c r="L651" s="45"/>
      <c r="M651" s="45"/>
      <c r="N651" s="45"/>
    </row>
    <row r="652" spans="1:14" ht="15.75">
      <c r="A652" s="45"/>
      <c r="B652" s="45"/>
      <c r="C652" s="45"/>
      <c r="D652" s="45"/>
      <c r="E652" s="45"/>
      <c r="F652" s="45"/>
      <c r="G652" s="45"/>
      <c r="H652" s="45"/>
      <c r="I652" s="45"/>
      <c r="J652" s="45"/>
      <c r="K652" s="45"/>
      <c r="L652" s="45"/>
      <c r="M652" s="45"/>
      <c r="N652" s="45"/>
    </row>
    <row r="653" spans="1:14" ht="15.75">
      <c r="A653" s="45"/>
      <c r="B653" s="45"/>
      <c r="C653" s="45"/>
      <c r="D653" s="45"/>
      <c r="E653" s="45"/>
      <c r="F653" s="45"/>
      <c r="G653" s="45"/>
      <c r="H653" s="45"/>
      <c r="I653" s="45"/>
      <c r="J653" s="45"/>
      <c r="K653" s="45"/>
      <c r="L653" s="45"/>
      <c r="M653" s="45"/>
      <c r="N653" s="45"/>
    </row>
    <row r="654" spans="1:14" ht="15.75">
      <c r="A654" s="45"/>
      <c r="B654" s="45"/>
      <c r="C654" s="45"/>
      <c r="D654" s="45"/>
      <c r="E654" s="45"/>
      <c r="F654" s="45"/>
      <c r="G654" s="45"/>
      <c r="H654" s="45"/>
      <c r="I654" s="45"/>
      <c r="J654" s="45"/>
      <c r="K654" s="45"/>
      <c r="L654" s="45"/>
      <c r="M654" s="45"/>
      <c r="N654" s="45"/>
    </row>
    <row r="655" spans="1:14" ht="15.75">
      <c r="A655" s="45"/>
      <c r="B655" s="45"/>
      <c r="C655" s="45"/>
      <c r="D655" s="45"/>
      <c r="E655" s="45"/>
      <c r="F655" s="45"/>
      <c r="G655" s="45"/>
      <c r="H655" s="45"/>
      <c r="I655" s="45"/>
      <c r="J655" s="45"/>
      <c r="K655" s="45"/>
      <c r="L655" s="45"/>
      <c r="M655" s="45"/>
      <c r="N655" s="45"/>
    </row>
    <row r="656" spans="1:14" ht="15.75">
      <c r="A656" s="45"/>
      <c r="B656" s="45"/>
      <c r="C656" s="45"/>
      <c r="D656" s="45"/>
      <c r="E656" s="45"/>
      <c r="F656" s="45"/>
      <c r="G656" s="45"/>
      <c r="H656" s="45"/>
      <c r="I656" s="45"/>
      <c r="J656" s="45"/>
      <c r="K656" s="45"/>
      <c r="L656" s="45"/>
      <c r="M656" s="45"/>
      <c r="N656" s="45"/>
    </row>
    <row r="657" spans="1:14" ht="15.75">
      <c r="A657" s="45"/>
      <c r="B657" s="45"/>
      <c r="C657" s="45"/>
      <c r="D657" s="45"/>
      <c r="E657" s="45"/>
      <c r="F657" s="45"/>
      <c r="G657" s="45"/>
      <c r="H657" s="45"/>
      <c r="I657" s="45"/>
      <c r="J657" s="45"/>
      <c r="K657" s="45"/>
      <c r="L657" s="45"/>
      <c r="M657" s="45"/>
      <c r="N657" s="45"/>
    </row>
    <row r="658" spans="1:14" ht="15.75">
      <c r="A658" s="45"/>
      <c r="B658" s="45"/>
      <c r="C658" s="45"/>
      <c r="D658" s="45"/>
      <c r="E658" s="45"/>
      <c r="F658" s="45"/>
      <c r="G658" s="45"/>
      <c r="H658" s="45"/>
      <c r="I658" s="45"/>
      <c r="J658" s="45"/>
      <c r="K658" s="45"/>
      <c r="L658" s="45"/>
      <c r="M658" s="45"/>
      <c r="N658" s="45"/>
    </row>
    <row r="659" spans="1:14" ht="15.75">
      <c r="A659" s="45"/>
      <c r="B659" s="45"/>
      <c r="C659" s="45"/>
      <c r="D659" s="45"/>
      <c r="E659" s="45"/>
      <c r="F659" s="45"/>
      <c r="G659" s="45"/>
      <c r="H659" s="45"/>
      <c r="I659" s="45"/>
      <c r="J659" s="45"/>
      <c r="K659" s="45"/>
      <c r="L659" s="45"/>
      <c r="M659" s="45"/>
      <c r="N659" s="45"/>
    </row>
    <row r="660" spans="1:14" ht="15.75">
      <c r="A660" s="45"/>
      <c r="B660" s="45"/>
      <c r="C660" s="45"/>
      <c r="D660" s="45"/>
      <c r="E660" s="45"/>
      <c r="F660" s="45"/>
      <c r="G660" s="45"/>
      <c r="H660" s="45"/>
      <c r="I660" s="45"/>
      <c r="J660" s="45"/>
      <c r="K660" s="45"/>
      <c r="L660" s="45"/>
      <c r="M660" s="45"/>
      <c r="N660" s="45"/>
    </row>
    <row r="661" spans="1:14" ht="15.75">
      <c r="A661" s="45"/>
      <c r="B661" s="45"/>
      <c r="C661" s="45"/>
      <c r="D661" s="45"/>
      <c r="E661" s="45"/>
      <c r="F661" s="45"/>
      <c r="G661" s="45"/>
      <c r="H661" s="45"/>
      <c r="I661" s="45"/>
      <c r="J661" s="45"/>
      <c r="K661" s="45"/>
      <c r="L661" s="45"/>
      <c r="M661" s="45"/>
      <c r="N661" s="45"/>
    </row>
    <row r="662" spans="1:14" ht="15.75">
      <c r="A662" s="45"/>
      <c r="B662" s="45"/>
      <c r="C662" s="45"/>
      <c r="D662" s="45"/>
      <c r="E662" s="45"/>
      <c r="F662" s="45"/>
      <c r="G662" s="45"/>
      <c r="H662" s="45"/>
      <c r="I662" s="45"/>
      <c r="J662" s="45"/>
      <c r="K662" s="45"/>
      <c r="L662" s="45"/>
      <c r="M662" s="45"/>
      <c r="N662" s="45"/>
    </row>
    <row r="663" spans="1:14" ht="15.75">
      <c r="A663" s="45"/>
      <c r="B663" s="45"/>
      <c r="C663" s="45"/>
      <c r="D663" s="45"/>
      <c r="E663" s="45"/>
      <c r="F663" s="45"/>
      <c r="G663" s="45"/>
      <c r="H663" s="45"/>
      <c r="I663" s="45"/>
      <c r="J663" s="45"/>
      <c r="K663" s="45"/>
      <c r="L663" s="45"/>
      <c r="M663" s="45"/>
      <c r="N663" s="45"/>
    </row>
    <row r="664" spans="1:14" ht="15.75">
      <c r="A664" s="45"/>
      <c r="B664" s="45"/>
      <c r="C664" s="45"/>
      <c r="D664" s="45"/>
      <c r="E664" s="45"/>
      <c r="F664" s="45"/>
      <c r="G664" s="45"/>
      <c r="H664" s="45"/>
      <c r="I664" s="45"/>
      <c r="J664" s="45"/>
      <c r="K664" s="45"/>
      <c r="L664" s="45"/>
      <c r="M664" s="45"/>
      <c r="N664" s="45"/>
    </row>
    <row r="665" spans="1:14" ht="15.75">
      <c r="A665" s="45"/>
      <c r="B665" s="45"/>
      <c r="C665" s="45"/>
      <c r="D665" s="45"/>
      <c r="E665" s="45"/>
      <c r="F665" s="45"/>
      <c r="G665" s="45"/>
      <c r="H665" s="45"/>
      <c r="I665" s="45"/>
      <c r="J665" s="45"/>
      <c r="K665" s="45"/>
      <c r="L665" s="45"/>
      <c r="M665" s="45"/>
      <c r="N665" s="45"/>
    </row>
    <row r="666" spans="1:14" ht="15.75">
      <c r="A666" s="45"/>
      <c r="B666" s="45"/>
      <c r="C666" s="45"/>
      <c r="D666" s="45"/>
      <c r="E666" s="45"/>
      <c r="F666" s="45"/>
      <c r="G666" s="45"/>
      <c r="H666" s="45"/>
      <c r="I666" s="45"/>
      <c r="J666" s="45"/>
      <c r="K666" s="45"/>
      <c r="L666" s="45"/>
      <c r="M666" s="45"/>
      <c r="N666" s="45"/>
    </row>
    <row r="667" spans="1:14" ht="15.75">
      <c r="A667" s="45"/>
      <c r="B667" s="45"/>
      <c r="C667" s="45"/>
      <c r="D667" s="45"/>
      <c r="E667" s="45"/>
      <c r="F667" s="45"/>
      <c r="G667" s="45"/>
      <c r="H667" s="45"/>
      <c r="I667" s="45"/>
      <c r="J667" s="45"/>
      <c r="K667" s="45"/>
      <c r="L667" s="45"/>
      <c r="M667" s="45"/>
      <c r="N667" s="45"/>
    </row>
    <row r="668" spans="1:14" ht="15.75">
      <c r="A668" s="45"/>
      <c r="B668" s="45"/>
      <c r="C668" s="45"/>
      <c r="D668" s="45"/>
      <c r="E668" s="45"/>
      <c r="F668" s="45"/>
      <c r="G668" s="45"/>
      <c r="H668" s="45"/>
      <c r="I668" s="45"/>
      <c r="J668" s="45"/>
      <c r="K668" s="45"/>
      <c r="L668" s="45"/>
      <c r="M668" s="45"/>
      <c r="N668" s="45"/>
    </row>
    <row r="669" spans="1:14" ht="15.75">
      <c r="A669" s="45"/>
      <c r="B669" s="45"/>
      <c r="C669" s="45"/>
      <c r="D669" s="45"/>
      <c r="E669" s="45"/>
      <c r="F669" s="45"/>
      <c r="G669" s="45"/>
      <c r="H669" s="45"/>
      <c r="I669" s="45"/>
      <c r="J669" s="45"/>
      <c r="K669" s="45"/>
      <c r="L669" s="45"/>
      <c r="M669" s="45"/>
      <c r="N669" s="45"/>
    </row>
    <row r="670" spans="1:14" ht="15.75">
      <c r="A670" s="45"/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5"/>
      <c r="M670" s="45"/>
      <c r="N670" s="45"/>
    </row>
    <row r="671" spans="1:14" ht="15.75">
      <c r="A671" s="45"/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5"/>
      <c r="M671" s="45"/>
      <c r="N671" s="45"/>
    </row>
    <row r="672" spans="1:14" ht="15.75">
      <c r="A672" s="45"/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5"/>
      <c r="M672" s="45"/>
      <c r="N672" s="45"/>
    </row>
    <row r="673" spans="1:14" ht="15.75">
      <c r="A673" s="45"/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5"/>
      <c r="M673" s="45"/>
      <c r="N673" s="45"/>
    </row>
    <row r="674" spans="1:14" ht="15.75">
      <c r="A674" s="45"/>
      <c r="B674" s="45"/>
      <c r="C674" s="45"/>
      <c r="D674" s="45"/>
      <c r="E674" s="45"/>
      <c r="F674" s="45"/>
      <c r="G674" s="45"/>
      <c r="H674" s="45"/>
      <c r="I674" s="45"/>
      <c r="J674" s="45"/>
      <c r="K674" s="45"/>
      <c r="L674" s="45"/>
      <c r="M674" s="45"/>
      <c r="N674" s="45"/>
    </row>
    <row r="675" spans="1:14" ht="15.75">
      <c r="A675" s="45"/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5"/>
      <c r="M675" s="45"/>
      <c r="N675" s="45"/>
    </row>
  </sheetData>
  <sheetProtection/>
  <mergeCells count="10">
    <mergeCell ref="C3:G3"/>
    <mergeCell ref="F4:G4"/>
    <mergeCell ref="A6:G6"/>
    <mergeCell ref="B18:B19"/>
    <mergeCell ref="C18:C19"/>
    <mergeCell ref="D18:D19"/>
    <mergeCell ref="E18:E19"/>
    <mergeCell ref="F18:F19"/>
    <mergeCell ref="G18:G19"/>
    <mergeCell ref="A18:A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Колосова</dc:creator>
  <cp:keywords/>
  <dc:description/>
  <cp:lastModifiedBy>svetlana</cp:lastModifiedBy>
  <cp:lastPrinted>2019-11-22T08:16:24Z</cp:lastPrinted>
  <dcterms:created xsi:type="dcterms:W3CDTF">2014-11-10T05:52:58Z</dcterms:created>
  <dcterms:modified xsi:type="dcterms:W3CDTF">2019-11-22T12:37:19Z</dcterms:modified>
  <cp:category/>
  <cp:version/>
  <cp:contentType/>
  <cp:contentStatus/>
</cp:coreProperties>
</file>