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 7" sheetId="7" state="hidden" r:id="rId7"/>
    <sheet name="Приложение 7" sheetId="8" r:id="rId8"/>
    <sheet name="Приложение 8" sheetId="9" r:id="rId9"/>
    <sheet name="Приложение  9" sheetId="10" state="hidden" r:id="rId10"/>
    <sheet name="Приложение 9" sheetId="11" r:id="rId11"/>
    <sheet name="Приложение 10" sheetId="12" r:id="rId12"/>
    <sheet name="Приложение 11" sheetId="13" r:id="rId13"/>
    <sheet name="Приложение 12" sheetId="14" r:id="rId14"/>
    <sheet name="Сведения о муниц. долге" sheetId="15" r:id="rId15"/>
    <sheet name="Сведения о муниц. долге " sheetId="16" r:id="rId16"/>
  </sheets>
  <definedNames>
    <definedName name="OLE_LINK1" localSheetId="5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5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svetlana</author>
  </authors>
  <commentList>
    <comment ref="C31" authorId="0">
      <text>
        <r>
          <rPr>
            <b/>
            <sz val="8"/>
            <rFont val="Tahoma"/>
            <family val="2"/>
          </rPr>
          <t>svetlana: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<sst xmlns="http://schemas.openxmlformats.org/spreadsheetml/2006/main" count="1637" uniqueCount="650">
  <si>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</si>
  <si>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</si>
  <si>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</si>
  <si>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</si>
  <si>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</si>
  <si>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</si>
  <si>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</si>
  <si>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</si>
  <si>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</si>
  <si>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</si>
  <si>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</si>
  <si>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</si>
  <si>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</si>
  <si>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</si>
  <si>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</si>
  <si>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</si>
  <si>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</si>
  <si>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</si>
  <si>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</si>
  <si>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</si>
  <si>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</si>
  <si>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</si>
  <si>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</si>
  <si>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</si>
  <si>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</si>
  <si>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</si>
  <si>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</si>
  <si>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</si>
  <si>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</si>
  <si>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</si>
  <si>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</si>
  <si>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</si>
  <si>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</si>
  <si>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</si>
  <si>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</si>
  <si>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</si>
  <si>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</si>
  <si>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</si>
  <si>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</si>
  <si>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</si>
  <si>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</si>
  <si>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</si>
  <si>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</si>
  <si>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</si>
  <si>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</si>
  <si>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</si>
  <si>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</si>
  <si>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</si>
  <si>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</si>
  <si>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</si>
  <si>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</si>
  <si>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</si>
  <si>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</si>
  <si>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</si>
  <si>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</si>
  <si>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</si>
  <si>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Кредиты кредитных организаций</t>
  </si>
  <si>
    <t>Привлечение</t>
  </si>
  <si>
    <t>№ п/п</t>
  </si>
  <si>
    <t>Наименование</t>
  </si>
  <si>
    <t>Вид долгового обязательства</t>
  </si>
  <si>
    <t>Цель гарантирования</t>
  </si>
  <si>
    <t>Наименование принципала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</si>
  <si>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</si>
  <si>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</si>
  <si>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</si>
  <si>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</si>
  <si>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</si>
  <si>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</si>
  <si>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</si>
  <si>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</si>
  <si>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</si>
  <si>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</si>
  <si>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</si>
  <si>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</si>
  <si>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</si>
  <si>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</si>
  <si>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</si>
  <si>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</si>
  <si>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</si>
  <si>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</si>
  <si>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</si>
  <si>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</si>
  <si>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</si>
  <si>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</si>
  <si>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</si>
  <si>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</si>
  <si>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</si>
  <si>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</si>
  <si>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</si>
  <si>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</si>
  <si>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>Приложение № 1</t>
  </si>
  <si>
    <t>(в процентах)</t>
  </si>
  <si>
    <t>Наименование дохода</t>
  </si>
  <si>
    <t>Нормативы распределения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</si>
  <si>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</si>
  <si>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</si>
  <si>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</si>
  <si>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</si>
  <si>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</si>
  <si>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</si>
  <si>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</si>
  <si>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</si>
  <si>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</si>
  <si>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</si>
  <si>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</si>
  <si>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</si>
  <si>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</si>
  <si>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</si>
  <si>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</si>
  <si>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</si>
  <si>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</si>
  <si>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</si>
  <si>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</si>
  <si>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</si>
  <si>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</si>
  <si>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</si>
  <si>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</si>
  <si>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</si>
  <si>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</si>
  <si>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</si>
  <si>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бюджетов</t>
    </r>
  </si>
  <si>
    <t>182 1 01 02010 01 0000 110</t>
  </si>
  <si>
    <t>Администрация Остаповского сельского поселения</t>
  </si>
  <si>
    <t>908 108 04020 01 0000 110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</si>
  <si>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</si>
  <si>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908 1 11 05035 10 0000 120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</si>
  <si>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</si>
  <si>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</si>
  <si>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</si>
  <si>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</si>
  <si>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</si>
  <si>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908 1 14 06025 10 0000 430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</si>
  <si>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</si>
  <si>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</si>
  <si>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</si>
  <si>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</si>
  <si>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</si>
  <si>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</si>
  <si>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</si>
  <si>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</si>
  <si>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</si>
  <si>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</si>
  <si>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</si>
  <si>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</si>
  <si>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</si>
  <si>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</si>
  <si>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</si>
  <si>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</si>
  <si>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</si>
  <si>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</si>
  <si>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</si>
  <si>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</si>
  <si>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</si>
  <si>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</si>
  <si>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</si>
  <si>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</si>
  <si>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</si>
  <si>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</si>
  <si>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</si>
  <si>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</si>
  <si>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</si>
  <si>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</si>
  <si>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</si>
  <si>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</si>
  <si>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</si>
  <si>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</si>
  <si>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</si>
  <si>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</si>
  <si>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</si>
  <si>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</si>
  <si>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</si>
  <si>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</si>
  <si>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</si>
  <si>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</si>
  <si>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</si>
  <si>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</si>
  <si>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</si>
  <si>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</si>
  <si>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</si>
  <si>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</si>
  <si>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</si>
  <si>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</si>
  <si>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</si>
  <si>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</si>
  <si>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</si>
  <si>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</si>
  <si>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</si>
  <si>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</si>
  <si>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</si>
  <si>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</si>
  <si>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</si>
  <si>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</si>
  <si>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</si>
  <si>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</si>
  <si>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</si>
  <si>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</si>
  <si>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</si>
  <si>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</si>
  <si>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</si>
  <si>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</si>
  <si>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</si>
  <si>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</si>
  <si>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</si>
  <si>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</si>
  <si>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</si>
  <si>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</si>
  <si>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</si>
  <si>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</si>
  <si>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</si>
  <si>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</si>
  <si>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</si>
  <si>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</si>
  <si>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</si>
  <si>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</si>
  <si>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</si>
  <si>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</si>
  <si>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</si>
  <si>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</si>
  <si>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</si>
  <si>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</si>
  <si>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</si>
  <si>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</si>
  <si>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</si>
  <si>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</si>
  <si>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</si>
  <si>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</si>
  <si>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</si>
  <si>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</si>
  <si>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</si>
  <si>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</si>
  <si>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</si>
  <si>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</si>
  <si>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</si>
  <si>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</si>
  <si>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</si>
  <si>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</si>
  <si>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</si>
  <si>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</si>
  <si>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</si>
  <si>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</si>
  <si>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</si>
  <si>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</si>
  <si>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</si>
  <si>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</si>
  <si>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</si>
  <si>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</si>
  <si>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</si>
  <si>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</si>
  <si>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</si>
  <si>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</si>
  <si>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</si>
  <si>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</si>
  <si>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</si>
  <si>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</si>
  <si>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</si>
  <si>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</si>
  <si>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</si>
  <si>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</si>
  <si>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</si>
  <si>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</si>
  <si>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</si>
  <si>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</si>
  <si>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</si>
  <si>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</si>
  <si>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>к решению Совета  "О бюджете Остаповского</t>
  </si>
  <si>
    <t xml:space="preserve">к решению Совета "О бюджете  Остаповского 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</si>
  <si>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</si>
  <si>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</si>
  <si>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</si>
  <si>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</si>
  <si>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</si>
  <si>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</si>
  <si>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</si>
  <si>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</si>
  <si>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</si>
  <si>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</si>
  <si>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</si>
  <si>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</si>
  <si>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</si>
  <si>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</si>
  <si>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</si>
  <si>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</si>
  <si>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</si>
  <si>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</si>
  <si>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</si>
  <si>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</si>
  <si>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</si>
  <si>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</si>
  <si>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</si>
  <si>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</si>
  <si>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</si>
  <si>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</si>
  <si>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</si>
  <si>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</si>
  <si>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</si>
  <si>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</si>
  <si>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</si>
  <si>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</si>
  <si>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</si>
  <si>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</si>
  <si>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</si>
  <si>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</si>
  <si>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</si>
  <si>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</si>
  <si>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</si>
  <si>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</si>
  <si>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 xml:space="preserve">Приложение № 5 к решению Совета </t>
  </si>
  <si>
    <t>Приложение №6</t>
  </si>
  <si>
    <t>Приложение 10</t>
  </si>
  <si>
    <t>Программа</t>
  </si>
  <si>
    <t xml:space="preserve"> </t>
  </si>
  <si>
    <t>Сумма (руб.)</t>
  </si>
  <si>
    <t xml:space="preserve">к решению Совета </t>
  </si>
  <si>
    <t>Приложение 11</t>
  </si>
  <si>
    <t>Иные условия предоставления гарантий</t>
  </si>
  <si>
    <t xml:space="preserve">                              Программа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</si>
  <si>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</si>
  <si>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</si>
  <si>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</si>
  <si>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</si>
  <si>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</si>
  <si>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</si>
  <si>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</si>
  <si>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</si>
  <si>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</si>
  <si>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</si>
  <si>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</si>
  <si>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</si>
  <si>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</si>
  <si>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</si>
  <si>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</si>
  <si>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                                                                                      к решению Совета "О бюджете  Остаповского     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</si>
  <si>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</si>
  <si>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</si>
  <si>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</si>
  <si>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</si>
  <si>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</si>
  <si>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Ремонт и содержание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</si>
  <si>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</si>
  <si>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</si>
  <si>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</si>
  <si>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</si>
  <si>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</si>
  <si>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</si>
  <si>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</si>
  <si>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</si>
  <si>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</si>
  <si>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</si>
  <si>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</si>
  <si>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</si>
  <si>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</si>
  <si>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</si>
  <si>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</si>
  <si>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</si>
  <si>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</si>
  <si>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</si>
  <si>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</si>
  <si>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</si>
  <si>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</si>
  <si>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</si>
  <si>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</si>
  <si>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</si>
  <si>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</si>
  <si>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</si>
  <si>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</si>
  <si>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</si>
  <si>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</si>
  <si>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</si>
  <si>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</si>
  <si>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</si>
  <si>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</si>
  <si>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</si>
  <si>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</si>
  <si>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</si>
  <si>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</si>
  <si>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</si>
  <si>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</si>
  <si>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</si>
  <si>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</si>
  <si>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</si>
  <si>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</si>
  <si>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</si>
  <si>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</si>
  <si>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Сумма  руб. на 2021 г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</si>
  <si>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</si>
  <si>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</si>
  <si>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</si>
  <si>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</si>
  <si>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</si>
  <si>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</si>
  <si>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</si>
  <si>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</si>
  <si>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</si>
  <si>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</si>
  <si>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</si>
  <si>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</si>
  <si>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</si>
  <si>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</si>
  <si>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</si>
  <si>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</si>
  <si>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</si>
  <si>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</si>
  <si>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</si>
  <si>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</si>
  <si>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</si>
  <si>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</si>
  <si>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</si>
  <si>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</si>
  <si>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</si>
  <si>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</si>
  <si>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</si>
  <si>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</si>
  <si>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</si>
  <si>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</si>
  <si>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</si>
  <si>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</si>
  <si>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</si>
  <si>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</si>
  <si>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</si>
  <si>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</si>
  <si>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</si>
  <si>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</si>
  <si>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</si>
  <si>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</si>
  <si>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</si>
  <si>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</si>
  <si>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</si>
  <si>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</si>
  <si>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</si>
  <si>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</si>
  <si>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</si>
  <si>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</si>
  <si>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</si>
  <si>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</si>
  <si>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</si>
  <si>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</si>
  <si>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</si>
  <si>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</si>
  <si>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</si>
  <si>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</si>
  <si>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</si>
  <si>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</si>
  <si>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000 1 14 06025 10 0000 430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</si>
  <si>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</si>
  <si>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</si>
  <si>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</si>
  <si>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</si>
  <si>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000 2 02 35120 00 0000 150</t>
  </si>
  <si>
    <t>000 2 02 35120 10 0000 150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</si>
  <si>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</si>
  <si>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</si>
  <si>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</si>
  <si>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</si>
  <si>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</si>
  <si>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</si>
  <si>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</si>
  <si>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</si>
  <si>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</si>
  <si>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</si>
  <si>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</si>
  <si>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</si>
  <si>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</si>
  <si>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</si>
  <si>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</si>
  <si>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</si>
  <si>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</si>
  <si>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</si>
  <si>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</si>
  <si>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</si>
  <si>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</si>
  <si>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</si>
  <si>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</si>
  <si>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</si>
  <si>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</si>
  <si>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</si>
  <si>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</si>
  <si>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</si>
  <si>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</si>
  <si>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</si>
  <si>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</si>
  <si>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</si>
  <si>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>01 05 02 01 10 0000 510</t>
  </si>
  <si>
    <t>01 05 02 01 10 0000 610</t>
  </si>
  <si>
    <t xml:space="preserve">    908 2 02 29999 10 0000 150</t>
  </si>
  <si>
    <t xml:space="preserve">908 2 02 35118 10 0000 150 </t>
  </si>
  <si>
    <t>36 9 00 00280</t>
  </si>
  <si>
    <t>36 9 00 00290</t>
  </si>
  <si>
    <t>36 0 00 00000</t>
  </si>
  <si>
    <t>31 0 00 00000</t>
  </si>
  <si>
    <t>37 9 00 00310</t>
  </si>
  <si>
    <t>37 9 00 00320</t>
  </si>
  <si>
    <t>36 9 0 00 0000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</si>
  <si>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</si>
  <si>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</si>
  <si>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38 0 00 00000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</si>
  <si>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</si>
  <si>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
</t>
  </si>
  <si>
    <t>000</t>
  </si>
  <si>
    <t xml:space="preserve">      000</t>
  </si>
  <si>
    <t>ИТОГО</t>
  </si>
  <si>
    <t>05 2 01 00200</t>
  </si>
  <si>
    <t xml:space="preserve">       </t>
  </si>
  <si>
    <t xml:space="preserve">муниципальных гарантий Остаповского сельского поселения в валюте Российской Федерации </t>
  </si>
  <si>
    <t>000 2 02 30000 00 0000 150</t>
  </si>
  <si>
    <t>000 1 11 05035 10 0000 120</t>
  </si>
  <si>
    <t xml:space="preserve">Доходы  от  сдачи  в  аренду  имущества,  находящегося  в   оперативном управлении   органов   управления сельских поселений  и   созданных ими учреждений  ( за исключением имущества  муниципальных бюджетных и автономных учреждений)     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</si>
  <si>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</si>
  <si>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 xml:space="preserve">05 3 01 00220 </t>
  </si>
  <si>
    <t>Отлов беспризорных животных</t>
  </si>
  <si>
    <t>0600000000</t>
  </si>
  <si>
    <t>38 9 00 51200</t>
  </si>
  <si>
    <t>3890051200</t>
  </si>
  <si>
    <t xml:space="preserve">04 1 01 00160 </t>
  </si>
  <si>
    <t>3 49 0 0 51180</t>
  </si>
  <si>
    <t>3 49 00 51180</t>
  </si>
  <si>
    <t>02 1 01 00040</t>
  </si>
  <si>
    <t xml:space="preserve">02 2 01 00090 </t>
  </si>
  <si>
    <t>400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</si>
  <si>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</si>
  <si>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</si>
  <si>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</si>
  <si>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</si>
  <si>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</si>
  <si>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</si>
  <si>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 xml:space="preserve">  на 2020 год и плановый период 2021 и 2022 годов</t>
  </si>
  <si>
    <t>сельского поселения на 2020 год и плановый период 2021 и  2022 годов"</t>
  </si>
  <si>
    <t>сельского поселения на 2020  год и плановый период 2021 и 2022 годов"</t>
  </si>
  <si>
    <t>908 117 01050 10 0000 180</t>
  </si>
  <si>
    <t>908  2 19 60010 10 0000 150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</si>
  <si>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</si>
  <si>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Приложение № 4 к решению Совета    "О бюджете Остаповского сельского поселения на 2020                                                                    год и плановый период 2021 и 2022 годов"                                                                        </t>
  </si>
  <si>
    <t>Источники внутреннего финансирования дефицита бюджета Остаповского сельского поселения на 2020 год и плановый период 2021 и 2022 годов</t>
  </si>
  <si>
    <t>2022 год</t>
  </si>
  <si>
    <t>000 01 00 00 00 00 0000 000</t>
  </si>
  <si>
    <t>"О бюджете Остаповского сельского поселения на 2020</t>
  </si>
  <si>
    <t xml:space="preserve">                                                          год и плановый период 2021 и 2022 годов"                                                                   </t>
  </si>
  <si>
    <t>Перечень главных администраторов источников внутреннего финансирования дефицита  бюджета Остаповского сельского поселения на 2020 год и на плановый период 2021 и 2022 годов</t>
  </si>
  <si>
    <t xml:space="preserve">                                  к решению Совета "О бюджете Остаповского сельского поселения                                                                               на 2020 год  и плановый период 2021 и 2022 годов"</t>
  </si>
  <si>
    <t>Сумма руб на 2020 г.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</si>
  <si>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</si>
  <si>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</si>
  <si>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</si>
  <si>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</si>
  <si>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</si>
  <si>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 xml:space="preserve"> на 2020 год и плановый период 2021 и 2022 годов                    </t>
  </si>
  <si>
    <t>Сумма  руб. на 2022 г</t>
  </si>
  <si>
    <t>сельского поселения на 2020 год и плановы период 2021 и 2022 годов"</t>
  </si>
  <si>
    <t xml:space="preserve">Перечень  и коды главных администраторов доходов бюджета Остаповского сельского поселения на 2020 год и на плановый период 2021 и 2022 годов
</t>
  </si>
  <si>
    <t>Нормативы зачисления  доходов в бюжет сельского поселения</t>
  </si>
  <si>
    <t xml:space="preserve">Ведомственная структура расходов сельского поселения классификации расходов                                                                бюджета сельского поселения на 2020 год </t>
  </si>
  <si>
    <t>Ведомственная структура расходов бюджета Остаповского сельского поселения на 2021 и 2022 годов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</si>
  <si>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2020 год и на плановый период 2021 и 2022 годов
</t>
  </si>
  <si>
    <t xml:space="preserve">«О  бюджете Остаповского сельского поселения на 2020 год </t>
  </si>
  <si>
    <t>и на плановый период 2021 и 2022 годов»</t>
  </si>
  <si>
    <t>Погашение</t>
  </si>
  <si>
    <t>Бюджетные кредиты от других бюджетов</t>
  </si>
  <si>
    <t>Муниципальные займы Остаповского сельского поселения, осуществляемые путем выпуска ценных бумаг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</si>
  <si>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</si>
  <si>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</si>
  <si>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 xml:space="preserve">             муниципальных внутренних заимствований Остаповского сельского на 2020 год и плановый период 2021 и 2022 годов</t>
  </si>
  <si>
    <t>на 2020 год и на плановый период 2021 и 2022 годов</t>
  </si>
  <si>
    <t xml:space="preserve">                1.1. Перечень подлежащих предоставлению государственных гарантий Остаповского поселения в 2020 – 2022 годах</t>
  </si>
  <si>
    <t>Сумма гарантирования, рублей</t>
  </si>
  <si>
    <t xml:space="preserve">
1.2. Общий объем бюджетных ассигнований предусмотренных на исполнение муниципальных гарантий Остаповского сельского поселения по возможным гарантийным случаям, в 2020 году и плановом периоде 2021 и 2022 годов
</t>
  </si>
  <si>
    <t>Исполнение  муниципальных гарантий Остаповского сельского поселения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</si>
  <si>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</si>
  <si>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</si>
  <si>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к решению Совета "О бюджете Остаповского сельского поселения на 2020 год и плановый период 2021 и 2022 годов "</t>
  </si>
  <si>
    <t xml:space="preserve">                                                        Приложение № 12                                                       К решению Совета "О бюджете Остаповского сельского поселения" на 2020 год и плановый период 2021 и 2022 годов"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</si>
  <si>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</si>
  <si>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</si>
  <si>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нужд)
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</si>
  <si>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2021 и 2022 годов</t>
  </si>
  <si>
    <t>на 2020 год и плановый период 2021 и 2022 годов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</si>
  <si>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</si>
  <si>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t>37 0 00 00000</t>
  </si>
  <si>
    <t>37 9 00 00000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</si>
  <si>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</si>
  <si>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</si>
  <si>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местного бюджета на 2020 год </t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</si>
  <si>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</si>
  <si>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</si>
  <si>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</si>
  <si>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</si>
  <si>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34 9 00 0000 </t>
  </si>
  <si>
    <t xml:space="preserve">06 0 00 00000 </t>
  </si>
  <si>
    <t xml:space="preserve">02 1  01 00040  </t>
  </si>
  <si>
    <t xml:space="preserve">02 1 00 00000 </t>
  </si>
  <si>
    <t>02 1  01 00030</t>
  </si>
  <si>
    <t>39 0 00 00000</t>
  </si>
  <si>
    <t>0</t>
  </si>
  <si>
    <t xml:space="preserve"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</t>
  </si>
  <si>
    <t xml:space="preserve">Иные непрограммные направления </t>
  </si>
  <si>
    <t>39 9 00 00330</t>
  </si>
  <si>
    <t>07</t>
  </si>
  <si>
    <t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(Закупка товаров, работ и услуг для обеспечения государственных (муниципальных) нужд)</t>
  </si>
  <si>
    <t>Ремонт и содержание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</si>
  <si>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</si>
  <si>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</si>
  <si>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главного распоря-дителя</t>
  </si>
  <si>
    <t>0107</t>
  </si>
  <si>
    <t>Обеспечение проведения выборов и референдумов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</si>
  <si>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года(рублей)</t>
    </r>
  </si>
  <si>
    <t>В т.ч. по муниципальным гарантиям (рублей)</t>
  </si>
  <si>
    <t>Долг на 01.01.2020 г.</t>
  </si>
  <si>
    <t>Долг на 01.01.2020г.</t>
  </si>
  <si>
    <t>Увеличение долга в 2020 году</t>
  </si>
  <si>
    <t>В т.ч.</t>
  </si>
  <si>
    <t>Кредиты банков</t>
  </si>
  <si>
    <t>Предоставление гарантий</t>
  </si>
  <si>
    <t>Погашение долга в 2020 году</t>
  </si>
  <si>
    <t>Исполнение гарантий (гарантийный случай)</t>
  </si>
  <si>
    <t>Исполнение гарантий</t>
  </si>
  <si>
    <t>Долг на 01.01.2021 г.</t>
  </si>
  <si>
    <t>Долг на  01.01.2021 г.</t>
  </si>
  <si>
    <t xml:space="preserve">Сведения о верхнем пределе муниципального внутреннего долга Остаповского сельского поселения на 01.01.2021 года. Верхний предел муниципального внутреннего долга Остаповского сельского поселения по состоянию на 01.01.2021 года- 00,00  рублей, в т.ч. по муниципальным гарантиям – 00,00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</si>
  <si>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01.01.2022 года(рублей)</t>
    </r>
  </si>
  <si>
    <t>В т.ч. по муниципальным гарантиям ( рублей)</t>
  </si>
  <si>
    <t>Долг на 01.01.2021г.</t>
  </si>
  <si>
    <t>Увеличение долга в 2021 году</t>
  </si>
  <si>
    <t>Погашение долга в 2021 году</t>
  </si>
  <si>
    <t>Долг на 01.01.2022 г.</t>
  </si>
  <si>
    <t>Долг на   01.01.2022 г.</t>
  </si>
  <si>
    <t xml:space="preserve">Сведения о верхнем пределе муниципального внутреннего долга Остаповского сельского поселения на 01.01.2022 года. Верхний предел муниципального внутреннего долга Остаповского сельского поселения по состоянию на 01.01.2022 года – 00,00 рублей, в т.ч. по муниципальным гарантиям – 00,00  рублей.
</t>
  </si>
  <si>
    <t>Организация медицинских осмотров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</si>
  <si>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 xml:space="preserve"> 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</si>
  <si>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>Проведение диспансеризации муниципальных служащих, Остаповского сельского поселения  (Закупка товаров, работ и услуг для государственных (муниципальных) нужд)</t>
  </si>
  <si>
    <t xml:space="preserve">041 01 00170 </t>
  </si>
  <si>
    <t>041 01 000170</t>
  </si>
  <si>
    <t>Проведение специальной оценки условий труда, медицинских осмотров, улучшение условий труда  (Закупка товаров, работ и услуг для государственных (муниципальных) нужд)</t>
  </si>
  <si>
    <t>Организация 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</si>
  <si>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041 01 00170</t>
  </si>
  <si>
    <t>Проведение специальной оценки условий труда, медицинских осмотров улучшение условий труда  (Закупка товаров, работ и услуг для государственных (муниципальных) нужд</t>
  </si>
  <si>
    <t>Проведение специальной оценки условий труда, медицинских осмотров улучшение условий труда (Закупка товаров, работ и услуг для государственных (муниципальных) нужд)</t>
  </si>
  <si>
    <t>Приложение № 2 к решению Совета "О бюджете Остаповского сельского поселения на 2020 и плановый период 2021 и 2022 годов"                                                                 от 25.12.2019 № 50</t>
  </si>
  <si>
    <t>от 25.12.2019 № 50</t>
  </si>
  <si>
    <t>от  25.12.2019 № 50</t>
  </si>
  <si>
    <t xml:space="preserve">                                                      от 25.12.2019 № 50</t>
  </si>
  <si>
    <t>от 24.12.2019 № 50</t>
  </si>
  <si>
    <t xml:space="preserve">                               от 25.12.2019 № 50</t>
  </si>
  <si>
    <t xml:space="preserve">                                     от 25.12.2019 № 50</t>
  </si>
  <si>
    <t xml:space="preserve">              от 25.12.2019 № 50</t>
  </si>
  <si>
    <t>359 00 00000</t>
  </si>
  <si>
    <t>359 00 00340</t>
  </si>
  <si>
    <t>Исполнение судебных актов</t>
  </si>
  <si>
    <t>35 9 00 00000</t>
  </si>
  <si>
    <t>Исполнение судебных актов (Иные бюджетные ассигнования)</t>
  </si>
  <si>
    <t xml:space="preserve">35 9 00 00340 </t>
  </si>
  <si>
    <t xml:space="preserve">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</si>
</sst>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7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73" fontId="3" fillId="0" borderId="13" xfId="0" applyNumberFormat="1" applyFont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9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2" fillId="0" borderId="15" xfId="0" applyNumberFormat="1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2" fillId="36" borderId="12" xfId="0" applyFont="1" applyFill="1" applyBorder="1" applyAlignment="1">
      <alignment horizontal="justify" vertical="center" wrapText="1"/>
    </xf>
    <xf numFmtId="0" fontId="13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wrapText="1"/>
    </xf>
    <xf numFmtId="0" fontId="13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0" fontId="63" fillId="38" borderId="10" xfId="0" applyFont="1" applyFill="1" applyBorder="1" applyAlignment="1">
      <alignment horizontal="justify"/>
    </xf>
    <xf numFmtId="0" fontId="64" fillId="37" borderId="10" xfId="0" applyFont="1" applyFill="1" applyBorder="1" applyAlignment="1">
      <alignment horizontal="justify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justify" vertical="center" wrapText="1"/>
    </xf>
    <xf numFmtId="0" fontId="15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0" fillId="0" borderId="0" xfId="0" applyAlignment="1">
      <alignment horizontal="right"/>
    </xf>
    <xf numFmtId="0" fontId="15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4" fontId="13" fillId="37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4" fontId="13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3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36" borderId="15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Border="1" applyAlignment="1">
      <alignment horizontal="right" vertical="center"/>
    </xf>
    <xf numFmtId="2" fontId="66" fillId="0" borderId="13" xfId="0" applyNumberFormat="1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justify"/>
    </xf>
    <xf numFmtId="0" fontId="61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7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72" fillId="0" borderId="12" xfId="53" applyFont="1" applyBorder="1" applyAlignment="1">
      <alignment vertical="center" wrapText="1"/>
      <protection/>
    </xf>
    <xf numFmtId="3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73" fillId="37" borderId="10" xfId="53" applyFont="1" applyFill="1" applyBorder="1" applyAlignment="1">
      <alignment vertical="top" wrapText="1"/>
      <protection/>
    </xf>
    <xf numFmtId="49" fontId="4" fillId="37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15" fillId="37" borderId="12" xfId="0" applyFont="1" applyFill="1" applyBorder="1" applyAlignment="1">
      <alignment horizontal="justify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3" fillId="37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4" fillId="39" borderId="10" xfId="0" applyFont="1" applyFill="1" applyBorder="1" applyAlignment="1">
      <alignment vertical="center"/>
    </xf>
    <xf numFmtId="0" fontId="74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justify" wrapText="1"/>
    </xf>
    <xf numFmtId="0" fontId="65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6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63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2" fontId="12" fillId="0" borderId="20" xfId="0" applyNumberFormat="1" applyFont="1" applyBorder="1" applyAlignment="1">
      <alignment horizontal="center" vertical="top" wrapText="1"/>
    </xf>
    <xf numFmtId="2" fontId="12" fillId="0" borderId="2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justify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0" fontId="63" fillId="37" borderId="10" xfId="0" applyNumberFormat="1" applyFont="1" applyFill="1" applyBorder="1" applyAlignment="1">
      <alignment horizontal="center" vertical="center" wrapText="1"/>
    </xf>
    <xf numFmtId="2" fontId="63" fillId="37" borderId="10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:B4"/>
    </sheetView>
  </sheetViews>
  <sheetFormatPr defaultColWidth="9.00390625" defaultRowHeight="15.75"/>
  <cols>
    <col min="1" max="1" width="53.875" style="0" customWidth="1"/>
    <col min="2" max="2" width="21.25390625" style="0" customWidth="1"/>
    <col min="3" max="4" width="9.00390625" style="0" customWidth="1"/>
  </cols>
  <sheetData>
    <row r="1" ht="15.75">
      <c r="B1" s="1" t="s">
        <v>91</v>
      </c>
    </row>
    <row r="2" ht="15.75">
      <c r="B2" s="1" t="s">
        <v>265</v>
      </c>
    </row>
    <row r="3" spans="1:2" ht="18" customHeight="1">
      <c r="A3" s="353" t="s">
        <v>526</v>
      </c>
      <c r="B3" s="354"/>
    </row>
    <row r="4" spans="1:2" ht="15.75">
      <c r="A4" s="353" t="s">
        <v>649</v>
      </c>
      <c r="B4" s="354"/>
    </row>
    <row r="5" ht="15.75">
      <c r="A5" s="1"/>
    </row>
    <row r="6" spans="1:2" ht="15.75">
      <c r="A6" s="351" t="s">
        <v>549</v>
      </c>
      <c r="B6" s="351"/>
    </row>
    <row r="7" spans="1:2" ht="18.75" customHeight="1">
      <c r="A7" s="352" t="s">
        <v>574</v>
      </c>
      <c r="B7" s="352"/>
    </row>
    <row r="8" spans="1:2" ht="16.5" thickBot="1">
      <c r="A8" s="1"/>
      <c r="B8" s="11" t="s">
        <v>92</v>
      </c>
    </row>
    <row r="9" spans="1:2" ht="32.25" thickBot="1">
      <c r="A9" s="2" t="s">
        <v>93</v>
      </c>
      <c r="B9" s="3" t="s">
        <v>94</v>
      </c>
    </row>
    <row r="10" spans="1:2" ht="16.5" thickBot="1">
      <c r="A10" s="4">
        <v>1</v>
      </c>
      <c r="B10" s="5">
        <v>2</v>
      </c>
    </row>
    <row r="11" spans="1:2" ht="48" thickBot="1">
      <c r="A11" s="8" t="s">
        <v>160</v>
      </c>
      <c r="B11" s="7">
        <v>100</v>
      </c>
    </row>
    <row r="12" spans="1:2" ht="38.25" customHeight="1" thickBot="1">
      <c r="A12" s="55" t="s">
        <v>136</v>
      </c>
      <c r="B12" s="7">
        <v>100</v>
      </c>
    </row>
    <row r="13" spans="1:2" ht="42" customHeight="1" thickBot="1">
      <c r="A13" s="10" t="s">
        <v>138</v>
      </c>
      <c r="B13" s="2">
        <v>100</v>
      </c>
    </row>
    <row r="14" spans="1:2" ht="79.5" thickBot="1">
      <c r="A14" s="90" t="s">
        <v>95</v>
      </c>
      <c r="B14" s="92">
        <v>100</v>
      </c>
    </row>
    <row r="15" spans="1:2" ht="79.5" thickBot="1">
      <c r="A15" s="90" t="s">
        <v>207</v>
      </c>
      <c r="B15" s="91">
        <v>100</v>
      </c>
    </row>
    <row r="16" spans="1:2" ht="95.25" thickBot="1">
      <c r="A16" s="9" t="s">
        <v>463</v>
      </c>
      <c r="B16" s="5">
        <v>100</v>
      </c>
    </row>
    <row r="17" spans="1:2" ht="111" thickBot="1">
      <c r="A17" s="9" t="s">
        <v>125</v>
      </c>
      <c r="B17" s="5">
        <v>100</v>
      </c>
    </row>
    <row r="18" spans="1:2" ht="63.75" thickBot="1">
      <c r="A18" s="9" t="s">
        <v>131</v>
      </c>
      <c r="B18" s="5">
        <v>100</v>
      </c>
    </row>
    <row r="19" spans="1:2" ht="32.25" thickBot="1">
      <c r="A19" s="9" t="s">
        <v>158</v>
      </c>
      <c r="B19" s="5">
        <v>100</v>
      </c>
    </row>
    <row r="20" spans="1:2" ht="21" customHeight="1" thickBot="1">
      <c r="A20" s="9" t="s">
        <v>159</v>
      </c>
      <c r="B20" s="5">
        <v>100</v>
      </c>
    </row>
  </sheetData>
  <sheetProtection/>
  <mergeCells count="4">
    <mergeCell ref="A6:B6"/>
    <mergeCell ref="A7:B7"/>
    <mergeCell ref="A4:B4"/>
    <mergeCell ref="A3:B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93" t="s">
        <v>304</v>
      </c>
      <c r="H2" s="394"/>
      <c r="I2" s="394"/>
    </row>
    <row r="3" spans="3:9" ht="15.75">
      <c r="C3" s="393" t="s">
        <v>269</v>
      </c>
      <c r="D3" s="394"/>
      <c r="E3" s="394"/>
      <c r="F3" s="394"/>
      <c r="G3" s="394"/>
      <c r="H3" s="394"/>
      <c r="I3" s="394"/>
    </row>
    <row r="4" spans="3:9" ht="15.75">
      <c r="C4" s="393" t="s">
        <v>270</v>
      </c>
      <c r="D4" s="394"/>
      <c r="E4" s="394"/>
      <c r="F4" s="394"/>
      <c r="G4" s="394"/>
      <c r="H4" s="394"/>
      <c r="I4" s="394"/>
    </row>
    <row r="5" spans="7:9" ht="15.75">
      <c r="G5" s="382" t="s">
        <v>323</v>
      </c>
      <c r="H5" s="382"/>
      <c r="I5" s="394"/>
    </row>
    <row r="6" ht="18.75">
      <c r="B6" s="35"/>
    </row>
    <row r="7" spans="2:8" ht="18.75" customHeight="1">
      <c r="B7" s="369" t="s">
        <v>305</v>
      </c>
      <c r="C7" s="369"/>
      <c r="D7" s="369"/>
      <c r="E7" s="369"/>
      <c r="F7" s="369"/>
      <c r="G7" s="369"/>
      <c r="H7" s="369"/>
    </row>
    <row r="8" ht="19.5" thickBot="1">
      <c r="B8" s="34"/>
    </row>
    <row r="9" spans="2:9" ht="105" customHeight="1" thickBot="1">
      <c r="B9" s="2" t="s">
        <v>59</v>
      </c>
      <c r="C9" s="2" t="s">
        <v>44</v>
      </c>
      <c r="D9" s="2" t="s">
        <v>45</v>
      </c>
      <c r="E9" s="2" t="s">
        <v>46</v>
      </c>
      <c r="F9" s="2" t="s">
        <v>90</v>
      </c>
      <c r="G9" s="3" t="s">
        <v>67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41" t="s">
        <v>123</v>
      </c>
      <c r="C11" s="42">
        <v>908</v>
      </c>
      <c r="D11" s="42"/>
      <c r="E11" s="42"/>
      <c r="F11" s="42"/>
      <c r="G11" s="42"/>
      <c r="H11" s="198">
        <f>SUM(H12:H44)</f>
        <v>8741539</v>
      </c>
      <c r="I11" s="198">
        <f>SUM(I12:I44)</f>
        <v>8636239</v>
      </c>
    </row>
    <row r="12" spans="2:9" ht="158.25" thickBot="1">
      <c r="B12" s="199" t="s">
        <v>28</v>
      </c>
      <c r="C12" s="200">
        <v>908</v>
      </c>
      <c r="D12" s="201" t="s">
        <v>0</v>
      </c>
      <c r="E12" s="201" t="s">
        <v>2</v>
      </c>
      <c r="F12" s="201" t="s">
        <v>272</v>
      </c>
      <c r="G12" s="201" t="s">
        <v>171</v>
      </c>
      <c r="H12" s="202">
        <v>859424</v>
      </c>
      <c r="I12" s="202">
        <v>859424</v>
      </c>
    </row>
    <row r="13" spans="2:9" ht="174" thickBot="1">
      <c r="B13" s="9" t="s">
        <v>25</v>
      </c>
      <c r="C13" s="32" t="s">
        <v>155</v>
      </c>
      <c r="D13" s="32" t="s">
        <v>0</v>
      </c>
      <c r="E13" s="32" t="s">
        <v>1</v>
      </c>
      <c r="F13" s="32" t="s">
        <v>212</v>
      </c>
      <c r="G13" s="32">
        <v>100</v>
      </c>
      <c r="H13" s="65">
        <v>3014209</v>
      </c>
      <c r="I13" s="65">
        <v>3014209</v>
      </c>
    </row>
    <row r="14" spans="2:9" ht="79.5" thickBot="1">
      <c r="B14" s="9" t="s">
        <v>26</v>
      </c>
      <c r="C14" s="32" t="s">
        <v>155</v>
      </c>
      <c r="D14" s="32" t="s">
        <v>0</v>
      </c>
      <c r="E14" s="32" t="s">
        <v>1</v>
      </c>
      <c r="F14" s="32" t="s">
        <v>212</v>
      </c>
      <c r="G14" s="32">
        <v>200</v>
      </c>
      <c r="H14" s="65">
        <v>460367</v>
      </c>
      <c r="I14" s="65">
        <v>460367</v>
      </c>
    </row>
    <row r="15" spans="2:9" ht="63.75" thickBot="1">
      <c r="B15" s="9" t="s">
        <v>317</v>
      </c>
      <c r="C15" s="32" t="s">
        <v>155</v>
      </c>
      <c r="D15" s="32" t="s">
        <v>0</v>
      </c>
      <c r="E15" s="32" t="s">
        <v>1</v>
      </c>
      <c r="F15" s="32" t="s">
        <v>212</v>
      </c>
      <c r="G15" s="32">
        <v>800</v>
      </c>
      <c r="H15" s="65">
        <v>10000</v>
      </c>
      <c r="I15" s="65">
        <v>10000</v>
      </c>
    </row>
    <row r="16" spans="2:9" ht="126.75" thickBot="1">
      <c r="B16" s="9" t="s">
        <v>149</v>
      </c>
      <c r="C16" s="176" t="s">
        <v>155</v>
      </c>
      <c r="D16" s="176" t="s">
        <v>0</v>
      </c>
      <c r="E16" s="176" t="s">
        <v>172</v>
      </c>
      <c r="F16" s="176" t="s">
        <v>259</v>
      </c>
      <c r="G16" s="176" t="s">
        <v>173</v>
      </c>
      <c r="H16" s="203">
        <v>50000</v>
      </c>
      <c r="I16" s="203">
        <v>50000</v>
      </c>
    </row>
    <row r="17" spans="2:9" ht="78.75">
      <c r="B17" s="62" t="s">
        <v>77</v>
      </c>
      <c r="C17" s="389" t="s">
        <v>155</v>
      </c>
      <c r="D17" s="389" t="s">
        <v>0</v>
      </c>
      <c r="E17" s="389">
        <v>13</v>
      </c>
      <c r="F17" s="389" t="s">
        <v>295</v>
      </c>
      <c r="G17" s="389">
        <v>200</v>
      </c>
      <c r="H17" s="391">
        <v>25000</v>
      </c>
      <c r="I17" s="391">
        <v>25000</v>
      </c>
    </row>
    <row r="18" spans="2:9" ht="48" thickBot="1">
      <c r="B18" s="39" t="s">
        <v>48</v>
      </c>
      <c r="C18" s="390"/>
      <c r="D18" s="390"/>
      <c r="E18" s="390"/>
      <c r="F18" s="390"/>
      <c r="G18" s="390"/>
      <c r="H18" s="392"/>
      <c r="I18" s="392"/>
    </row>
    <row r="19" spans="2:9" ht="111" thickBot="1">
      <c r="B19" s="10" t="s">
        <v>30</v>
      </c>
      <c r="C19" s="32" t="s">
        <v>155</v>
      </c>
      <c r="D19" s="32" t="s">
        <v>0</v>
      </c>
      <c r="E19" s="32">
        <v>13</v>
      </c>
      <c r="F19" s="32" t="s">
        <v>296</v>
      </c>
      <c r="G19" s="32">
        <v>200</v>
      </c>
      <c r="H19" s="65">
        <v>18000</v>
      </c>
      <c r="I19" s="65">
        <v>18000</v>
      </c>
    </row>
    <row r="20" spans="2:9" ht="142.5" thickBot="1">
      <c r="B20" s="9" t="s">
        <v>162</v>
      </c>
      <c r="C20" s="32" t="s">
        <v>155</v>
      </c>
      <c r="D20" s="32" t="s">
        <v>0</v>
      </c>
      <c r="E20" s="32">
        <v>13</v>
      </c>
      <c r="F20" s="32" t="s">
        <v>217</v>
      </c>
      <c r="G20" s="32">
        <v>200</v>
      </c>
      <c r="H20" s="65">
        <v>70000</v>
      </c>
      <c r="I20" s="65">
        <v>70000</v>
      </c>
    </row>
    <row r="21" spans="2:9" ht="158.25" thickBot="1">
      <c r="B21" s="10" t="s">
        <v>222</v>
      </c>
      <c r="C21" s="32" t="s">
        <v>155</v>
      </c>
      <c r="D21" s="32" t="s">
        <v>0</v>
      </c>
      <c r="E21" s="32" t="s">
        <v>161</v>
      </c>
      <c r="F21" s="32" t="s">
        <v>280</v>
      </c>
      <c r="G21" s="32" t="s">
        <v>82</v>
      </c>
      <c r="H21" s="65">
        <v>51120</v>
      </c>
      <c r="I21" s="65">
        <v>51120</v>
      </c>
    </row>
    <row r="22" spans="2:9" ht="126.75" thickBot="1">
      <c r="B22" s="10" t="s">
        <v>163</v>
      </c>
      <c r="C22" s="32" t="s">
        <v>155</v>
      </c>
      <c r="D22" s="32" t="s">
        <v>0</v>
      </c>
      <c r="E22" s="32" t="s">
        <v>161</v>
      </c>
      <c r="F22" s="32" t="s">
        <v>298</v>
      </c>
      <c r="G22" s="32" t="s">
        <v>82</v>
      </c>
      <c r="H22" s="65">
        <v>15000</v>
      </c>
      <c r="I22" s="65">
        <v>15000</v>
      </c>
    </row>
    <row r="23" spans="2:9" ht="63.75" thickBot="1">
      <c r="B23" s="39" t="s">
        <v>79</v>
      </c>
      <c r="C23" s="32" t="s">
        <v>155</v>
      </c>
      <c r="D23" s="32" t="s">
        <v>0</v>
      </c>
      <c r="E23" s="32">
        <v>13</v>
      </c>
      <c r="F23" s="32" t="s">
        <v>297</v>
      </c>
      <c r="G23" s="32" t="s">
        <v>102</v>
      </c>
      <c r="H23" s="65">
        <v>8000</v>
      </c>
      <c r="I23" s="65">
        <v>8000</v>
      </c>
    </row>
    <row r="24" spans="2:9" ht="111" thickBot="1">
      <c r="B24" s="73" t="s">
        <v>168</v>
      </c>
      <c r="C24" s="201" t="s">
        <v>155</v>
      </c>
      <c r="D24" s="201" t="s">
        <v>0</v>
      </c>
      <c r="E24" s="201" t="s">
        <v>161</v>
      </c>
      <c r="F24" s="201" t="s">
        <v>299</v>
      </c>
      <c r="G24" s="201" t="s">
        <v>82</v>
      </c>
      <c r="H24" s="202">
        <v>50000</v>
      </c>
      <c r="I24" s="202">
        <v>50000</v>
      </c>
    </row>
    <row r="25" spans="2:9" ht="95.25" thickBot="1">
      <c r="B25" s="73" t="s">
        <v>70</v>
      </c>
      <c r="C25" s="201" t="s">
        <v>155</v>
      </c>
      <c r="D25" s="201" t="s">
        <v>0</v>
      </c>
      <c r="E25" s="201" t="s">
        <v>161</v>
      </c>
      <c r="F25" s="201" t="s">
        <v>221</v>
      </c>
      <c r="G25" s="201" t="s">
        <v>82</v>
      </c>
      <c r="H25" s="202">
        <v>63200</v>
      </c>
      <c r="I25" s="202">
        <v>63200</v>
      </c>
    </row>
    <row r="26" spans="2:9" ht="111" thickBot="1">
      <c r="B26" s="73" t="s">
        <v>50</v>
      </c>
      <c r="C26" s="201" t="s">
        <v>155</v>
      </c>
      <c r="D26" s="201" t="s">
        <v>0</v>
      </c>
      <c r="E26" s="201" t="s">
        <v>161</v>
      </c>
      <c r="F26" s="201" t="s">
        <v>223</v>
      </c>
      <c r="G26" s="205" t="s">
        <v>82</v>
      </c>
      <c r="H26" s="206">
        <v>200000</v>
      </c>
      <c r="I26" s="206">
        <v>200000</v>
      </c>
    </row>
    <row r="27" spans="2:9" ht="142.5" thickBot="1">
      <c r="B27" s="39" t="s">
        <v>233</v>
      </c>
      <c r="C27" s="32" t="s">
        <v>155</v>
      </c>
      <c r="D27" s="32" t="s">
        <v>0</v>
      </c>
      <c r="E27" s="32" t="s">
        <v>161</v>
      </c>
      <c r="F27" s="32" t="s">
        <v>274</v>
      </c>
      <c r="G27" s="32" t="s">
        <v>82</v>
      </c>
      <c r="H27" s="65">
        <v>5000</v>
      </c>
      <c r="I27" s="65">
        <v>5000</v>
      </c>
    </row>
    <row r="28" spans="2:9" ht="111" thickBot="1">
      <c r="B28" s="39" t="s">
        <v>260</v>
      </c>
      <c r="C28" s="32" t="s">
        <v>155</v>
      </c>
      <c r="D28" s="32" t="s">
        <v>0</v>
      </c>
      <c r="E28" s="32" t="s">
        <v>161</v>
      </c>
      <c r="F28" s="32" t="s">
        <v>275</v>
      </c>
      <c r="G28" s="32" t="s">
        <v>82</v>
      </c>
      <c r="H28" s="65">
        <v>16000</v>
      </c>
      <c r="I28" s="65">
        <v>16000</v>
      </c>
    </row>
    <row r="29" spans="2:9" ht="79.5" thickBot="1">
      <c r="B29" s="39" t="s">
        <v>261</v>
      </c>
      <c r="C29" s="32" t="s">
        <v>155</v>
      </c>
      <c r="D29" s="32" t="s">
        <v>0</v>
      </c>
      <c r="E29" s="32" t="s">
        <v>161</v>
      </c>
      <c r="F29" s="32" t="s">
        <v>248</v>
      </c>
      <c r="G29" s="32" t="s">
        <v>82</v>
      </c>
      <c r="H29" s="65">
        <v>10000</v>
      </c>
      <c r="I29" s="65">
        <v>10000</v>
      </c>
    </row>
    <row r="30" spans="2:9" ht="79.5" thickBot="1">
      <c r="B30" s="39" t="s">
        <v>165</v>
      </c>
      <c r="C30" s="32" t="s">
        <v>155</v>
      </c>
      <c r="D30" s="32" t="s">
        <v>0</v>
      </c>
      <c r="E30" s="32" t="s">
        <v>161</v>
      </c>
      <c r="F30" s="32" t="s">
        <v>300</v>
      </c>
      <c r="G30" s="32" t="s">
        <v>82</v>
      </c>
      <c r="H30" s="65">
        <v>10000</v>
      </c>
      <c r="I30" s="65">
        <v>10000</v>
      </c>
    </row>
    <row r="31" spans="2:9" ht="189.75" thickBot="1">
      <c r="B31" s="9" t="s">
        <v>80</v>
      </c>
      <c r="C31" s="32" t="s">
        <v>155</v>
      </c>
      <c r="D31" s="32" t="s">
        <v>2</v>
      </c>
      <c r="E31" s="32" t="s">
        <v>3</v>
      </c>
      <c r="F31" s="32" t="s">
        <v>157</v>
      </c>
      <c r="G31" s="32">
        <v>100</v>
      </c>
      <c r="H31" s="65">
        <v>138700</v>
      </c>
      <c r="I31" s="65">
        <v>138700</v>
      </c>
    </row>
    <row r="32" spans="2:9" ht="111" thickBot="1">
      <c r="B32" s="39" t="s">
        <v>81</v>
      </c>
      <c r="C32" s="32" t="s">
        <v>155</v>
      </c>
      <c r="D32" s="32" t="s">
        <v>2</v>
      </c>
      <c r="E32" s="32" t="s">
        <v>3</v>
      </c>
      <c r="F32" s="32" t="s">
        <v>301</v>
      </c>
      <c r="G32" s="32">
        <v>200</v>
      </c>
      <c r="H32" s="65">
        <v>7812</v>
      </c>
      <c r="I32" s="65">
        <v>7812</v>
      </c>
    </row>
    <row r="33" spans="2:9" ht="189.75" thickBot="1">
      <c r="B33" s="9" t="s">
        <v>80</v>
      </c>
      <c r="C33" s="32" t="s">
        <v>155</v>
      </c>
      <c r="D33" s="32" t="s">
        <v>2</v>
      </c>
      <c r="E33" s="32" t="s">
        <v>3</v>
      </c>
      <c r="F33" s="32" t="s">
        <v>326</v>
      </c>
      <c r="G33" s="32">
        <v>100</v>
      </c>
      <c r="H33" s="65">
        <v>5088</v>
      </c>
      <c r="I33" s="65">
        <v>5088</v>
      </c>
    </row>
    <row r="34" spans="2:9" ht="95.25" thickBot="1">
      <c r="B34" s="39" t="s">
        <v>84</v>
      </c>
      <c r="C34" s="32" t="s">
        <v>155</v>
      </c>
      <c r="D34" s="32" t="s">
        <v>3</v>
      </c>
      <c r="E34" s="32" t="s">
        <v>83</v>
      </c>
      <c r="F34" s="32" t="s">
        <v>276</v>
      </c>
      <c r="G34" s="32">
        <v>200</v>
      </c>
      <c r="H34" s="65">
        <v>250000</v>
      </c>
      <c r="I34" s="65">
        <v>250000</v>
      </c>
    </row>
    <row r="35" spans="2:9" ht="95.25" thickBot="1">
      <c r="B35" s="9" t="s">
        <v>85</v>
      </c>
      <c r="C35" s="32" t="s">
        <v>155</v>
      </c>
      <c r="D35" s="32" t="s">
        <v>3</v>
      </c>
      <c r="E35" s="32">
        <v>10</v>
      </c>
      <c r="F35" s="32" t="s">
        <v>178</v>
      </c>
      <c r="G35" s="32">
        <v>200</v>
      </c>
      <c r="H35" s="33">
        <v>200000</v>
      </c>
      <c r="I35" s="33">
        <v>200000</v>
      </c>
    </row>
    <row r="36" spans="2:9" ht="126.75" thickBot="1">
      <c r="B36" s="9" t="s">
        <v>167</v>
      </c>
      <c r="C36" s="32" t="s">
        <v>155</v>
      </c>
      <c r="D36" s="32" t="s">
        <v>3</v>
      </c>
      <c r="E36" s="32">
        <v>10</v>
      </c>
      <c r="F36" s="32" t="s">
        <v>179</v>
      </c>
      <c r="G36" s="32">
        <v>600</v>
      </c>
      <c r="H36" s="65">
        <v>40000</v>
      </c>
      <c r="I36" s="65">
        <v>40000</v>
      </c>
    </row>
    <row r="37" spans="2:9" ht="79.5" thickBot="1">
      <c r="B37" s="9" t="s">
        <v>51</v>
      </c>
      <c r="C37" s="32" t="s">
        <v>155</v>
      </c>
      <c r="D37" s="32" t="s">
        <v>4</v>
      </c>
      <c r="E37" s="32" t="s">
        <v>3</v>
      </c>
      <c r="F37" s="32" t="s">
        <v>278</v>
      </c>
      <c r="G37" s="32">
        <v>200</v>
      </c>
      <c r="H37" s="65">
        <v>850000</v>
      </c>
      <c r="I37" s="65">
        <v>850000</v>
      </c>
    </row>
    <row r="38" spans="2:9" ht="111" thickBot="1">
      <c r="B38" s="9" t="s">
        <v>318</v>
      </c>
      <c r="C38" s="32" t="s">
        <v>155</v>
      </c>
      <c r="D38" s="32" t="s">
        <v>4</v>
      </c>
      <c r="E38" s="32" t="s">
        <v>3</v>
      </c>
      <c r="F38" s="32" t="s">
        <v>235</v>
      </c>
      <c r="G38" s="32">
        <v>200</v>
      </c>
      <c r="H38" s="65">
        <v>609600</v>
      </c>
      <c r="I38" s="65">
        <v>601600</v>
      </c>
    </row>
    <row r="39" spans="2:9" ht="79.5" thickBot="1">
      <c r="B39" s="9" t="s">
        <v>277</v>
      </c>
      <c r="C39" s="32" t="s">
        <v>155</v>
      </c>
      <c r="D39" s="32" t="s">
        <v>4</v>
      </c>
      <c r="E39" s="32" t="s">
        <v>3</v>
      </c>
      <c r="F39" s="32" t="s">
        <v>279</v>
      </c>
      <c r="G39" s="32">
        <v>200</v>
      </c>
      <c r="H39" s="65">
        <v>100000</v>
      </c>
      <c r="I39" s="65">
        <v>100000</v>
      </c>
    </row>
    <row r="40" spans="2:9" ht="111" thickBot="1">
      <c r="B40" s="9" t="s">
        <v>169</v>
      </c>
      <c r="C40" s="32" t="s">
        <v>155</v>
      </c>
      <c r="D40" s="32" t="s">
        <v>4</v>
      </c>
      <c r="E40" s="32" t="s">
        <v>3</v>
      </c>
      <c r="F40" s="32" t="s">
        <v>284</v>
      </c>
      <c r="G40" s="32">
        <v>200</v>
      </c>
      <c r="H40" s="65">
        <v>1398219</v>
      </c>
      <c r="I40" s="65">
        <v>1300919</v>
      </c>
    </row>
    <row r="41" spans="2:9" ht="32.25" thickBot="1">
      <c r="B41" s="9" t="s">
        <v>285</v>
      </c>
      <c r="C41" s="32" t="s">
        <v>155</v>
      </c>
      <c r="D41" s="32" t="s">
        <v>4</v>
      </c>
      <c r="E41" s="32" t="s">
        <v>3</v>
      </c>
      <c r="F41" s="32" t="s">
        <v>242</v>
      </c>
      <c r="G41" s="32" t="s">
        <v>82</v>
      </c>
      <c r="H41" s="65">
        <v>50000</v>
      </c>
      <c r="I41" s="65">
        <v>50000</v>
      </c>
    </row>
    <row r="42" spans="2:9" ht="142.5" thickBot="1">
      <c r="B42" s="9" t="s">
        <v>252</v>
      </c>
      <c r="C42" s="32" t="s">
        <v>155</v>
      </c>
      <c r="D42" s="32" t="s">
        <v>4</v>
      </c>
      <c r="E42" s="32" t="s">
        <v>3</v>
      </c>
      <c r="F42" s="32" t="s">
        <v>286</v>
      </c>
      <c r="G42" s="32" t="s">
        <v>82</v>
      </c>
      <c r="H42" s="65">
        <v>120000</v>
      </c>
      <c r="I42" s="65">
        <v>120000</v>
      </c>
    </row>
    <row r="43" spans="2:9" ht="142.5" thickBot="1">
      <c r="B43" s="9" t="s">
        <v>273</v>
      </c>
      <c r="C43" s="32" t="s">
        <v>155</v>
      </c>
      <c r="D43" s="32" t="s">
        <v>83</v>
      </c>
      <c r="E43" s="32" t="s">
        <v>1</v>
      </c>
      <c r="F43" s="32" t="s">
        <v>215</v>
      </c>
      <c r="G43" s="32" t="s">
        <v>82</v>
      </c>
      <c r="H43" s="65">
        <v>800</v>
      </c>
      <c r="I43" s="65">
        <v>800</v>
      </c>
    </row>
    <row r="44" spans="2:9" ht="126.75" thickBot="1">
      <c r="B44" s="9" t="s">
        <v>31</v>
      </c>
      <c r="C44" s="32" t="s">
        <v>155</v>
      </c>
      <c r="D44" s="32" t="s">
        <v>83</v>
      </c>
      <c r="E44" s="32" t="s">
        <v>1</v>
      </c>
      <c r="F44" s="32" t="s">
        <v>215</v>
      </c>
      <c r="G44" s="32" t="s">
        <v>174</v>
      </c>
      <c r="H44" s="65">
        <v>36000</v>
      </c>
      <c r="I44" s="65">
        <v>36000</v>
      </c>
    </row>
    <row r="45" spans="2:9" ht="63.75" thickBot="1">
      <c r="B45" s="41" t="s">
        <v>170</v>
      </c>
      <c r="C45" s="204" t="s">
        <v>155</v>
      </c>
      <c r="D45" s="204" t="s">
        <v>5</v>
      </c>
      <c r="E45" s="204" t="s">
        <v>6</v>
      </c>
      <c r="F45" s="204" t="s">
        <v>43</v>
      </c>
      <c r="G45" s="204"/>
      <c r="H45" s="198">
        <f>SUM(H46:H52)</f>
        <v>4519461</v>
      </c>
      <c r="I45" s="198">
        <f>SUM(I46:I52)</f>
        <v>4519461</v>
      </c>
    </row>
    <row r="46" spans="2:9" ht="174" thickBot="1">
      <c r="B46" s="9" t="s">
        <v>319</v>
      </c>
      <c r="C46" s="32" t="s">
        <v>155</v>
      </c>
      <c r="D46" s="32" t="s">
        <v>5</v>
      </c>
      <c r="E46" s="32" t="s">
        <v>0</v>
      </c>
      <c r="F46" s="32" t="s">
        <v>302</v>
      </c>
      <c r="G46" s="32">
        <v>100</v>
      </c>
      <c r="H46" s="65">
        <v>2859567</v>
      </c>
      <c r="I46" s="65">
        <v>2859567</v>
      </c>
    </row>
    <row r="47" spans="2:9" ht="252.75" thickBot="1">
      <c r="B47" s="9" t="s">
        <v>54</v>
      </c>
      <c r="C47" s="32" t="s">
        <v>155</v>
      </c>
      <c r="D47" s="32" t="s">
        <v>5</v>
      </c>
      <c r="E47" s="32" t="s">
        <v>0</v>
      </c>
      <c r="F47" s="32" t="s">
        <v>244</v>
      </c>
      <c r="G47" s="32" t="s">
        <v>82</v>
      </c>
      <c r="H47" s="65">
        <v>1384894</v>
      </c>
      <c r="I47" s="65">
        <v>1389894</v>
      </c>
    </row>
    <row r="48" spans="2:9" ht="63.75" thickBot="1">
      <c r="B48" s="9" t="s">
        <v>21</v>
      </c>
      <c r="C48" s="32" t="s">
        <v>155</v>
      </c>
      <c r="D48" s="32" t="s">
        <v>5</v>
      </c>
      <c r="E48" s="32" t="s">
        <v>0</v>
      </c>
      <c r="F48" s="32" t="s">
        <v>303</v>
      </c>
      <c r="G48" s="32">
        <v>800</v>
      </c>
      <c r="H48" s="65">
        <v>5000</v>
      </c>
      <c r="I48" s="65">
        <v>5000</v>
      </c>
    </row>
    <row r="49" spans="2:9" ht="142.5" thickBot="1">
      <c r="B49" s="9" t="s">
        <v>250</v>
      </c>
      <c r="C49" s="32" t="s">
        <v>155</v>
      </c>
      <c r="D49" s="32" t="s">
        <v>5</v>
      </c>
      <c r="E49" s="32" t="s">
        <v>0</v>
      </c>
      <c r="F49" s="32" t="s">
        <v>247</v>
      </c>
      <c r="G49" s="32" t="s">
        <v>82</v>
      </c>
      <c r="H49" s="65">
        <v>5000</v>
      </c>
      <c r="I49" s="65">
        <v>5000</v>
      </c>
    </row>
    <row r="50" spans="2:9" ht="79.5" thickBot="1">
      <c r="B50" s="114" t="s">
        <v>251</v>
      </c>
      <c r="C50" s="32" t="s">
        <v>155</v>
      </c>
      <c r="D50" s="32" t="s">
        <v>5</v>
      </c>
      <c r="E50" s="32" t="s">
        <v>0</v>
      </c>
      <c r="F50" s="32" t="s">
        <v>248</v>
      </c>
      <c r="G50" s="32" t="s">
        <v>82</v>
      </c>
      <c r="H50" s="65">
        <v>15000</v>
      </c>
      <c r="I50" s="65">
        <v>10000</v>
      </c>
    </row>
    <row r="51" spans="2:9" ht="142.5" thickBot="1">
      <c r="B51" s="10" t="s">
        <v>252</v>
      </c>
      <c r="C51" s="32" t="s">
        <v>155</v>
      </c>
      <c r="D51" s="32" t="s">
        <v>5</v>
      </c>
      <c r="E51" s="32" t="s">
        <v>0</v>
      </c>
      <c r="F51" s="32" t="s">
        <v>249</v>
      </c>
      <c r="G51" s="32" t="s">
        <v>82</v>
      </c>
      <c r="H51" s="65">
        <v>150000</v>
      </c>
      <c r="I51" s="65">
        <v>150000</v>
      </c>
    </row>
    <row r="52" spans="2:9" ht="142.5" thickBot="1">
      <c r="B52" s="9" t="s">
        <v>55</v>
      </c>
      <c r="C52" s="32" t="s">
        <v>155</v>
      </c>
      <c r="D52" s="32" t="s">
        <v>5</v>
      </c>
      <c r="E52" s="32" t="s">
        <v>0</v>
      </c>
      <c r="F52" s="32" t="s">
        <v>287</v>
      </c>
      <c r="G52" s="32">
        <v>200</v>
      </c>
      <c r="H52" s="65">
        <v>100000</v>
      </c>
      <c r="I52" s="65">
        <v>100000</v>
      </c>
    </row>
    <row r="53" spans="2:9" ht="16.5" thickBot="1">
      <c r="B53" s="41" t="s">
        <v>66</v>
      </c>
      <c r="C53" s="204"/>
      <c r="D53" s="204"/>
      <c r="E53" s="204"/>
      <c r="F53" s="204"/>
      <c r="G53" s="204"/>
      <c r="H53" s="198">
        <f>SUM(H11+H45)</f>
        <v>13261000</v>
      </c>
      <c r="I53" s="198">
        <f>SUM(I11+I45)</f>
        <v>13155700</v>
      </c>
    </row>
  </sheetData>
  <sheetProtection/>
  <mergeCells count="12"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  <mergeCell ref="H17:H18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52"/>
  <sheetViews>
    <sheetView zoomScalePageLayoutView="0" workbookViewId="0" topLeftCell="A16">
      <selection activeCell="M13" sqref="M13"/>
    </sheetView>
  </sheetViews>
  <sheetFormatPr defaultColWidth="9.00390625" defaultRowHeight="15.75"/>
  <cols>
    <col min="1" max="1" width="3.875" style="0" customWidth="1"/>
    <col min="2" max="2" width="24.75390625" style="0" customWidth="1"/>
    <col min="3" max="3" width="8.25390625" style="0" customWidth="1"/>
    <col min="4" max="4" width="5.5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7:9" ht="15.75">
      <c r="G3" s="393" t="s">
        <v>304</v>
      </c>
      <c r="H3" s="394"/>
      <c r="I3" s="394"/>
    </row>
    <row r="4" spans="3:9" ht="15.75">
      <c r="C4" s="393" t="s">
        <v>269</v>
      </c>
      <c r="D4" s="394"/>
      <c r="E4" s="394"/>
      <c r="F4" s="394"/>
      <c r="G4" s="394"/>
      <c r="H4" s="394"/>
      <c r="I4" s="394"/>
    </row>
    <row r="5" spans="3:9" ht="15.75">
      <c r="C5" s="393" t="s">
        <v>547</v>
      </c>
      <c r="D5" s="394"/>
      <c r="E5" s="394"/>
      <c r="F5" s="394"/>
      <c r="G5" s="394"/>
      <c r="H5" s="394"/>
      <c r="I5" s="394"/>
    </row>
    <row r="6" spans="7:9" ht="15.75">
      <c r="G6" s="382" t="s">
        <v>641</v>
      </c>
      <c r="H6" s="382"/>
      <c r="I6" s="394"/>
    </row>
    <row r="7" ht="18.75">
      <c r="B7" s="35"/>
    </row>
    <row r="8" spans="2:9" ht="33.75" customHeight="1">
      <c r="B8" s="369" t="s">
        <v>551</v>
      </c>
      <c r="C8" s="369"/>
      <c r="D8" s="369"/>
      <c r="E8" s="369"/>
      <c r="F8" s="369"/>
      <c r="G8" s="369"/>
      <c r="H8" s="369"/>
      <c r="I8" s="354"/>
    </row>
    <row r="9" ht="19.5" thickBot="1">
      <c r="B9" s="34"/>
    </row>
    <row r="10" spans="2:9" ht="97.5" customHeight="1" thickBot="1">
      <c r="B10" s="2" t="s">
        <v>59</v>
      </c>
      <c r="C10" s="2" t="s">
        <v>600</v>
      </c>
      <c r="D10" s="2" t="s">
        <v>45</v>
      </c>
      <c r="E10" s="2" t="s">
        <v>46</v>
      </c>
      <c r="F10" s="2" t="s">
        <v>90</v>
      </c>
      <c r="G10" s="3" t="s">
        <v>67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48" thickBot="1">
      <c r="B12" s="41" t="s">
        <v>123</v>
      </c>
      <c r="C12" s="42">
        <v>908</v>
      </c>
      <c r="D12" s="42"/>
      <c r="E12" s="42"/>
      <c r="F12" s="42"/>
      <c r="G12" s="42"/>
      <c r="H12" s="198">
        <f>SUM(H13:H43)</f>
        <v>9943382.629999999</v>
      </c>
      <c r="I12" s="198">
        <f>SUM(I13:I43)</f>
        <v>9413485.3</v>
      </c>
    </row>
    <row r="13" spans="2:9" ht="195.75" customHeight="1" thickBot="1">
      <c r="B13" s="199" t="s">
        <v>28</v>
      </c>
      <c r="C13" s="200">
        <v>908</v>
      </c>
      <c r="D13" s="201" t="s">
        <v>0</v>
      </c>
      <c r="E13" s="201" t="s">
        <v>2</v>
      </c>
      <c r="F13" s="201" t="s">
        <v>272</v>
      </c>
      <c r="G13" s="201" t="s">
        <v>171</v>
      </c>
      <c r="H13" s="202">
        <v>759098</v>
      </c>
      <c r="I13" s="202">
        <v>759098</v>
      </c>
    </row>
    <row r="14" spans="2:9" ht="154.5" customHeight="1" thickBot="1">
      <c r="B14" s="9" t="s">
        <v>25</v>
      </c>
      <c r="C14" s="32" t="s">
        <v>155</v>
      </c>
      <c r="D14" s="32" t="s">
        <v>0</v>
      </c>
      <c r="E14" s="32" t="s">
        <v>1</v>
      </c>
      <c r="F14" s="32" t="s">
        <v>212</v>
      </c>
      <c r="G14" s="32">
        <v>100</v>
      </c>
      <c r="H14" s="65">
        <v>3249883</v>
      </c>
      <c r="I14" s="65">
        <v>3249883</v>
      </c>
    </row>
    <row r="15" spans="2:9" ht="96.75" customHeight="1" thickBot="1">
      <c r="B15" s="9" t="s">
        <v>26</v>
      </c>
      <c r="C15" s="32" t="s">
        <v>155</v>
      </c>
      <c r="D15" s="32" t="s">
        <v>0</v>
      </c>
      <c r="E15" s="32" t="s">
        <v>1</v>
      </c>
      <c r="F15" s="32" t="s">
        <v>212</v>
      </c>
      <c r="G15" s="32">
        <v>200</v>
      </c>
      <c r="H15" s="65">
        <v>629955</v>
      </c>
      <c r="I15" s="65">
        <v>629955</v>
      </c>
    </row>
    <row r="16" spans="2:9" ht="70.5" customHeight="1" thickBot="1">
      <c r="B16" s="9" t="s">
        <v>317</v>
      </c>
      <c r="C16" s="32" t="s">
        <v>155</v>
      </c>
      <c r="D16" s="32" t="s">
        <v>0</v>
      </c>
      <c r="E16" s="32" t="s">
        <v>1</v>
      </c>
      <c r="F16" s="32" t="s">
        <v>212</v>
      </c>
      <c r="G16" s="32">
        <v>800</v>
      </c>
      <c r="H16" s="65">
        <v>10000</v>
      </c>
      <c r="I16" s="65">
        <v>10000</v>
      </c>
    </row>
    <row r="17" spans="2:9" ht="185.25" customHeight="1" thickBot="1">
      <c r="B17" s="9" t="s">
        <v>378</v>
      </c>
      <c r="C17" s="32" t="s">
        <v>155</v>
      </c>
      <c r="D17" s="32" t="s">
        <v>0</v>
      </c>
      <c r="E17" s="32" t="s">
        <v>4</v>
      </c>
      <c r="F17" s="32" t="s">
        <v>511</v>
      </c>
      <c r="G17" s="32" t="s">
        <v>82</v>
      </c>
      <c r="H17" s="65">
        <v>746.6</v>
      </c>
      <c r="I17" s="65">
        <v>0</v>
      </c>
    </row>
    <row r="18" spans="2:9" ht="186" customHeight="1" thickBot="1">
      <c r="B18" s="9" t="s">
        <v>149</v>
      </c>
      <c r="C18" s="176" t="s">
        <v>155</v>
      </c>
      <c r="D18" s="176" t="s">
        <v>0</v>
      </c>
      <c r="E18" s="176" t="s">
        <v>172</v>
      </c>
      <c r="F18" s="176" t="s">
        <v>259</v>
      </c>
      <c r="G18" s="176" t="s">
        <v>102</v>
      </c>
      <c r="H18" s="203">
        <v>50000</v>
      </c>
      <c r="I18" s="203">
        <v>50000</v>
      </c>
    </row>
    <row r="19" spans="2:9" ht="102" customHeight="1">
      <c r="B19" s="62" t="s">
        <v>77</v>
      </c>
      <c r="C19" s="389" t="s">
        <v>155</v>
      </c>
      <c r="D19" s="389" t="s">
        <v>0</v>
      </c>
      <c r="E19" s="389">
        <v>13</v>
      </c>
      <c r="F19" s="389" t="s">
        <v>295</v>
      </c>
      <c r="G19" s="389">
        <v>200</v>
      </c>
      <c r="H19" s="391">
        <v>100000</v>
      </c>
      <c r="I19" s="391">
        <v>100000</v>
      </c>
    </row>
    <row r="20" spans="2:9" ht="57" customHeight="1" thickBot="1">
      <c r="B20" s="39" t="s">
        <v>48</v>
      </c>
      <c r="C20" s="390"/>
      <c r="D20" s="390"/>
      <c r="E20" s="390"/>
      <c r="F20" s="390"/>
      <c r="G20" s="390"/>
      <c r="H20" s="392"/>
      <c r="I20" s="392"/>
    </row>
    <row r="21" spans="2:9" ht="135.75" customHeight="1" thickBot="1">
      <c r="B21" s="10" t="s">
        <v>30</v>
      </c>
      <c r="C21" s="32" t="s">
        <v>155</v>
      </c>
      <c r="D21" s="32" t="s">
        <v>0</v>
      </c>
      <c r="E21" s="32">
        <v>13</v>
      </c>
      <c r="F21" s="32" t="s">
        <v>296</v>
      </c>
      <c r="G21" s="32">
        <v>200</v>
      </c>
      <c r="H21" s="65">
        <v>10000</v>
      </c>
      <c r="I21" s="65">
        <v>10000</v>
      </c>
    </row>
    <row r="22" spans="2:9" ht="150" customHeight="1" thickBot="1">
      <c r="B22" s="73" t="s">
        <v>330</v>
      </c>
      <c r="C22" s="201" t="s">
        <v>155</v>
      </c>
      <c r="D22" s="201" t="s">
        <v>0</v>
      </c>
      <c r="E22" s="201">
        <v>13</v>
      </c>
      <c r="F22" s="201" t="s">
        <v>217</v>
      </c>
      <c r="G22" s="201">
        <v>200</v>
      </c>
      <c r="H22" s="202">
        <v>50000</v>
      </c>
      <c r="I22" s="202">
        <v>50000</v>
      </c>
    </row>
    <row r="23" spans="2:9" ht="171" customHeight="1" thickBot="1">
      <c r="B23" s="10" t="s">
        <v>222</v>
      </c>
      <c r="C23" s="32" t="s">
        <v>155</v>
      </c>
      <c r="D23" s="32" t="s">
        <v>0</v>
      </c>
      <c r="E23" s="32" t="s">
        <v>161</v>
      </c>
      <c r="F23" s="32" t="s">
        <v>280</v>
      </c>
      <c r="G23" s="32" t="s">
        <v>82</v>
      </c>
      <c r="H23" s="65">
        <v>80000</v>
      </c>
      <c r="I23" s="65">
        <v>80000</v>
      </c>
    </row>
    <row r="24" spans="2:9" ht="111" customHeight="1" thickBot="1">
      <c r="B24" s="76" t="s">
        <v>331</v>
      </c>
      <c r="C24" s="201" t="s">
        <v>155</v>
      </c>
      <c r="D24" s="201" t="s">
        <v>0</v>
      </c>
      <c r="E24" s="201" t="s">
        <v>161</v>
      </c>
      <c r="F24" s="201" t="s">
        <v>340</v>
      </c>
      <c r="G24" s="201" t="s">
        <v>82</v>
      </c>
      <c r="H24" s="202">
        <v>350000</v>
      </c>
      <c r="I24" s="202">
        <v>300000</v>
      </c>
    </row>
    <row r="25" spans="2:9" ht="131.25" customHeight="1" thickBot="1">
      <c r="B25" s="10" t="s">
        <v>163</v>
      </c>
      <c r="C25" s="32" t="s">
        <v>155</v>
      </c>
      <c r="D25" s="32" t="s">
        <v>0</v>
      </c>
      <c r="E25" s="32" t="s">
        <v>161</v>
      </c>
      <c r="F25" s="32" t="s">
        <v>298</v>
      </c>
      <c r="G25" s="32" t="s">
        <v>82</v>
      </c>
      <c r="H25" s="65">
        <v>6000</v>
      </c>
      <c r="I25" s="65">
        <v>6000</v>
      </c>
    </row>
    <row r="26" spans="2:9" ht="112.5" customHeight="1" thickBot="1">
      <c r="B26" s="39" t="s">
        <v>79</v>
      </c>
      <c r="C26" s="32" t="s">
        <v>155</v>
      </c>
      <c r="D26" s="32" t="s">
        <v>0</v>
      </c>
      <c r="E26" s="32">
        <v>13</v>
      </c>
      <c r="F26" s="32" t="s">
        <v>297</v>
      </c>
      <c r="G26" s="32" t="s">
        <v>102</v>
      </c>
      <c r="H26" s="65">
        <v>8000</v>
      </c>
      <c r="I26" s="65">
        <v>8000</v>
      </c>
    </row>
    <row r="27" spans="2:9" ht="126" customHeight="1" thickBot="1">
      <c r="B27" s="73" t="s">
        <v>168</v>
      </c>
      <c r="C27" s="201" t="s">
        <v>155</v>
      </c>
      <c r="D27" s="201" t="s">
        <v>0</v>
      </c>
      <c r="E27" s="201" t="s">
        <v>161</v>
      </c>
      <c r="F27" s="201" t="s">
        <v>324</v>
      </c>
      <c r="G27" s="201" t="s">
        <v>82</v>
      </c>
      <c r="H27" s="202">
        <v>20000</v>
      </c>
      <c r="I27" s="202">
        <v>20000</v>
      </c>
    </row>
    <row r="28" spans="2:9" ht="139.5" customHeight="1" thickBot="1">
      <c r="B28" s="73" t="s">
        <v>50</v>
      </c>
      <c r="C28" s="201" t="s">
        <v>155</v>
      </c>
      <c r="D28" s="201" t="s">
        <v>0</v>
      </c>
      <c r="E28" s="201" t="s">
        <v>161</v>
      </c>
      <c r="F28" s="201" t="s">
        <v>223</v>
      </c>
      <c r="G28" s="201" t="s">
        <v>82</v>
      </c>
      <c r="H28" s="202">
        <v>88000</v>
      </c>
      <c r="I28" s="202">
        <v>62000</v>
      </c>
    </row>
    <row r="29" spans="2:9" ht="135" customHeight="1" thickBot="1">
      <c r="B29" s="39" t="s">
        <v>260</v>
      </c>
      <c r="C29" s="32" t="s">
        <v>155</v>
      </c>
      <c r="D29" s="32" t="s">
        <v>0</v>
      </c>
      <c r="E29" s="32" t="s">
        <v>161</v>
      </c>
      <c r="F29" s="32" t="s">
        <v>513</v>
      </c>
      <c r="G29" s="32" t="s">
        <v>82</v>
      </c>
      <c r="H29" s="65">
        <v>20000</v>
      </c>
      <c r="I29" s="65">
        <v>20000</v>
      </c>
    </row>
    <row r="30" spans="2:9" ht="107.25" customHeight="1" thickBot="1">
      <c r="B30" s="39" t="s">
        <v>261</v>
      </c>
      <c r="C30" s="32" t="s">
        <v>155</v>
      </c>
      <c r="D30" s="32" t="s">
        <v>0</v>
      </c>
      <c r="E30" s="32" t="s">
        <v>161</v>
      </c>
      <c r="F30" s="32" t="s">
        <v>248</v>
      </c>
      <c r="G30" s="32" t="s">
        <v>82</v>
      </c>
      <c r="H30" s="65">
        <v>0</v>
      </c>
      <c r="I30" s="65">
        <v>0</v>
      </c>
    </row>
    <row r="31" spans="2:9" ht="99.75" customHeight="1" thickBot="1">
      <c r="B31" s="39" t="s">
        <v>507</v>
      </c>
      <c r="C31" s="32" t="s">
        <v>155</v>
      </c>
      <c r="D31" s="32" t="s">
        <v>0</v>
      </c>
      <c r="E31" s="32" t="s">
        <v>161</v>
      </c>
      <c r="F31" s="32" t="s">
        <v>300</v>
      </c>
      <c r="G31" s="32" t="s">
        <v>82</v>
      </c>
      <c r="H31" s="65">
        <v>15000</v>
      </c>
      <c r="I31" s="65">
        <v>15000</v>
      </c>
    </row>
    <row r="32" spans="2:9" ht="220.5" customHeight="1" thickBot="1">
      <c r="B32" s="9" t="s">
        <v>80</v>
      </c>
      <c r="C32" s="32" t="s">
        <v>155</v>
      </c>
      <c r="D32" s="32" t="s">
        <v>2</v>
      </c>
      <c r="E32" s="32" t="s">
        <v>3</v>
      </c>
      <c r="F32" s="32" t="s">
        <v>157</v>
      </c>
      <c r="G32" s="32">
        <v>100</v>
      </c>
      <c r="H32" s="65">
        <v>202100</v>
      </c>
      <c r="I32" s="65">
        <v>211400</v>
      </c>
    </row>
    <row r="33" spans="2:9" ht="146.25" customHeight="1" thickBot="1">
      <c r="B33" s="39" t="s">
        <v>81</v>
      </c>
      <c r="C33" s="32" t="s">
        <v>155</v>
      </c>
      <c r="D33" s="32" t="s">
        <v>2</v>
      </c>
      <c r="E33" s="32" t="s">
        <v>3</v>
      </c>
      <c r="F33" s="32" t="s">
        <v>342</v>
      </c>
      <c r="G33" s="32">
        <v>200</v>
      </c>
      <c r="H33" s="65">
        <v>2900</v>
      </c>
      <c r="I33" s="65">
        <v>3500</v>
      </c>
    </row>
    <row r="34" spans="2:9" ht="105.75" customHeight="1" thickBot="1">
      <c r="B34" s="39" t="s">
        <v>84</v>
      </c>
      <c r="C34" s="32" t="s">
        <v>155</v>
      </c>
      <c r="D34" s="32" t="s">
        <v>3</v>
      </c>
      <c r="E34" s="32" t="s">
        <v>83</v>
      </c>
      <c r="F34" s="32" t="s">
        <v>276</v>
      </c>
      <c r="G34" s="32">
        <v>200</v>
      </c>
      <c r="H34" s="65">
        <v>300000</v>
      </c>
      <c r="I34" s="65">
        <v>100000</v>
      </c>
    </row>
    <row r="35" spans="2:9" ht="116.25" customHeight="1" thickBot="1">
      <c r="B35" s="9" t="s">
        <v>85</v>
      </c>
      <c r="C35" s="32" t="s">
        <v>155</v>
      </c>
      <c r="D35" s="32" t="s">
        <v>3</v>
      </c>
      <c r="E35" s="32">
        <v>10</v>
      </c>
      <c r="F35" s="32" t="s">
        <v>178</v>
      </c>
      <c r="G35" s="32" t="s">
        <v>518</v>
      </c>
      <c r="H35" s="33">
        <v>0</v>
      </c>
      <c r="I35" s="33">
        <v>0</v>
      </c>
    </row>
    <row r="36" spans="2:9" ht="174.75" customHeight="1" thickBot="1">
      <c r="B36" s="9" t="s">
        <v>167</v>
      </c>
      <c r="C36" s="32" t="s">
        <v>155</v>
      </c>
      <c r="D36" s="32" t="s">
        <v>3</v>
      </c>
      <c r="E36" s="32">
        <v>10</v>
      </c>
      <c r="F36" s="32" t="s">
        <v>179</v>
      </c>
      <c r="G36" s="32">
        <v>600</v>
      </c>
      <c r="H36" s="65">
        <v>70300</v>
      </c>
      <c r="I36" s="65">
        <v>70300</v>
      </c>
    </row>
    <row r="37" spans="2:9" ht="106.5" customHeight="1" thickBot="1">
      <c r="B37" s="9" t="s">
        <v>51</v>
      </c>
      <c r="C37" s="32" t="s">
        <v>155</v>
      </c>
      <c r="D37" s="32" t="s">
        <v>4</v>
      </c>
      <c r="E37" s="32" t="s">
        <v>3</v>
      </c>
      <c r="F37" s="32" t="s">
        <v>379</v>
      </c>
      <c r="G37" s="32">
        <v>200</v>
      </c>
      <c r="H37" s="65">
        <v>800000</v>
      </c>
      <c r="I37" s="65">
        <v>800000</v>
      </c>
    </row>
    <row r="38" spans="2:9" ht="141.75" customHeight="1" thickBot="1">
      <c r="B38" s="9" t="s">
        <v>318</v>
      </c>
      <c r="C38" s="32" t="s">
        <v>155</v>
      </c>
      <c r="D38" s="32" t="s">
        <v>4</v>
      </c>
      <c r="E38" s="32" t="s">
        <v>3</v>
      </c>
      <c r="F38" s="32" t="s">
        <v>235</v>
      </c>
      <c r="G38" s="32">
        <v>200</v>
      </c>
      <c r="H38" s="65">
        <v>700000</v>
      </c>
      <c r="I38" s="65">
        <v>700000</v>
      </c>
    </row>
    <row r="39" spans="2:9" ht="102.75" customHeight="1" thickBot="1">
      <c r="B39" s="9" t="s">
        <v>277</v>
      </c>
      <c r="C39" s="32" t="s">
        <v>155</v>
      </c>
      <c r="D39" s="32" t="s">
        <v>4</v>
      </c>
      <c r="E39" s="32" t="s">
        <v>3</v>
      </c>
      <c r="F39" s="32" t="s">
        <v>501</v>
      </c>
      <c r="G39" s="32">
        <v>200</v>
      </c>
      <c r="H39" s="65">
        <v>40000</v>
      </c>
      <c r="I39" s="65">
        <v>40000</v>
      </c>
    </row>
    <row r="40" spans="2:9" ht="149.25" customHeight="1" thickBot="1">
      <c r="B40" s="9" t="s">
        <v>169</v>
      </c>
      <c r="C40" s="32" t="s">
        <v>155</v>
      </c>
      <c r="D40" s="32" t="s">
        <v>4</v>
      </c>
      <c r="E40" s="32" t="s">
        <v>3</v>
      </c>
      <c r="F40" s="32" t="s">
        <v>284</v>
      </c>
      <c r="G40" s="32">
        <v>200</v>
      </c>
      <c r="H40" s="65">
        <v>2276920.03</v>
      </c>
      <c r="I40" s="65">
        <v>2013869.3</v>
      </c>
    </row>
    <row r="41" spans="2:9" ht="185.25" customHeight="1" thickBot="1">
      <c r="B41" s="73" t="s">
        <v>252</v>
      </c>
      <c r="C41" s="201" t="s">
        <v>155</v>
      </c>
      <c r="D41" s="201" t="s">
        <v>4</v>
      </c>
      <c r="E41" s="201" t="s">
        <v>3</v>
      </c>
      <c r="F41" s="201" t="s">
        <v>249</v>
      </c>
      <c r="G41" s="201" t="s">
        <v>82</v>
      </c>
      <c r="H41" s="202">
        <v>80000</v>
      </c>
      <c r="I41" s="202">
        <v>80000</v>
      </c>
    </row>
    <row r="42" spans="2:9" ht="150" customHeight="1" thickBot="1">
      <c r="B42" s="9" t="s">
        <v>273</v>
      </c>
      <c r="C42" s="32" t="s">
        <v>155</v>
      </c>
      <c r="D42" s="32" t="s">
        <v>83</v>
      </c>
      <c r="E42" s="32" t="s">
        <v>0</v>
      </c>
      <c r="F42" s="32" t="s">
        <v>215</v>
      </c>
      <c r="G42" s="32" t="s">
        <v>82</v>
      </c>
      <c r="H42" s="65">
        <v>480</v>
      </c>
      <c r="I42" s="65">
        <v>480</v>
      </c>
    </row>
    <row r="43" spans="2:9" ht="166.5" customHeight="1" thickBot="1">
      <c r="B43" s="9" t="s">
        <v>31</v>
      </c>
      <c r="C43" s="32" t="s">
        <v>155</v>
      </c>
      <c r="D43" s="32" t="s">
        <v>83</v>
      </c>
      <c r="E43" s="32" t="s">
        <v>0</v>
      </c>
      <c r="F43" s="32" t="s">
        <v>215</v>
      </c>
      <c r="G43" s="32" t="s">
        <v>174</v>
      </c>
      <c r="H43" s="65">
        <v>24000</v>
      </c>
      <c r="I43" s="65">
        <v>24000</v>
      </c>
    </row>
    <row r="44" spans="2:9" ht="97.5" customHeight="1" thickBot="1">
      <c r="B44" s="41" t="s">
        <v>170</v>
      </c>
      <c r="C44" s="204" t="s">
        <v>155</v>
      </c>
      <c r="D44" s="204" t="s">
        <v>5</v>
      </c>
      <c r="E44" s="204" t="s">
        <v>6</v>
      </c>
      <c r="F44" s="204" t="s">
        <v>510</v>
      </c>
      <c r="G44" s="204"/>
      <c r="H44" s="198">
        <f>SUM(H45:H51)</f>
        <v>3981105.8</v>
      </c>
      <c r="I44" s="198">
        <f>SUM(I45:I51)</f>
        <v>4028577.7</v>
      </c>
    </row>
    <row r="45" spans="2:9" ht="193.5" customHeight="1" thickBot="1">
      <c r="B45" s="9" t="s">
        <v>319</v>
      </c>
      <c r="C45" s="32" t="s">
        <v>155</v>
      </c>
      <c r="D45" s="32" t="s">
        <v>5</v>
      </c>
      <c r="E45" s="32" t="s">
        <v>0</v>
      </c>
      <c r="F45" s="32" t="s">
        <v>302</v>
      </c>
      <c r="G45" s="32">
        <v>100</v>
      </c>
      <c r="H45" s="65">
        <v>1819500.3</v>
      </c>
      <c r="I45" s="65">
        <v>1819500.3</v>
      </c>
    </row>
    <row r="46" spans="2:9" ht="99" customHeight="1" thickBot="1">
      <c r="B46" s="9" t="s">
        <v>327</v>
      </c>
      <c r="C46" s="32" t="s">
        <v>155</v>
      </c>
      <c r="D46" s="32" t="s">
        <v>5</v>
      </c>
      <c r="E46" s="32" t="s">
        <v>0</v>
      </c>
      <c r="F46" s="32" t="s">
        <v>244</v>
      </c>
      <c r="G46" s="32" t="s">
        <v>82</v>
      </c>
      <c r="H46" s="65">
        <v>1988605.5</v>
      </c>
      <c r="I46" s="65">
        <v>2041077.4</v>
      </c>
    </row>
    <row r="47" spans="2:9" ht="63.75" thickBot="1">
      <c r="B47" s="9" t="s">
        <v>21</v>
      </c>
      <c r="C47" s="32" t="s">
        <v>155</v>
      </c>
      <c r="D47" s="32" t="s">
        <v>5</v>
      </c>
      <c r="E47" s="32" t="s">
        <v>0</v>
      </c>
      <c r="F47" s="32" t="s">
        <v>244</v>
      </c>
      <c r="G47" s="32">
        <v>800</v>
      </c>
      <c r="H47" s="65">
        <v>8000</v>
      </c>
      <c r="I47" s="65">
        <v>8000</v>
      </c>
    </row>
    <row r="48" spans="1:9" ht="192" customHeight="1" thickBot="1">
      <c r="A48" s="343"/>
      <c r="B48" s="344" t="s">
        <v>250</v>
      </c>
      <c r="C48" s="345" t="s">
        <v>155</v>
      </c>
      <c r="D48" s="345" t="s">
        <v>5</v>
      </c>
      <c r="E48" s="345" t="s">
        <v>0</v>
      </c>
      <c r="F48" s="345" t="s">
        <v>247</v>
      </c>
      <c r="G48" s="345" t="s">
        <v>82</v>
      </c>
      <c r="H48" s="346">
        <v>5000</v>
      </c>
      <c r="I48" s="346">
        <v>0</v>
      </c>
    </row>
    <row r="49" spans="1:9" ht="114" customHeight="1" thickBot="1">
      <c r="A49" s="343"/>
      <c r="B49" s="344" t="s">
        <v>630</v>
      </c>
      <c r="C49" s="345" t="s">
        <v>155</v>
      </c>
      <c r="D49" s="345" t="s">
        <v>5</v>
      </c>
      <c r="E49" s="345" t="s">
        <v>0</v>
      </c>
      <c r="F49" s="345" t="s">
        <v>248</v>
      </c>
      <c r="G49" s="345" t="s">
        <v>82</v>
      </c>
      <c r="H49" s="346">
        <v>10000</v>
      </c>
      <c r="I49" s="346">
        <v>10000</v>
      </c>
    </row>
    <row r="50" spans="2:9" ht="185.25" customHeight="1" thickBot="1">
      <c r="B50" s="9" t="s">
        <v>252</v>
      </c>
      <c r="C50" s="32" t="s">
        <v>155</v>
      </c>
      <c r="D50" s="32" t="s">
        <v>5</v>
      </c>
      <c r="E50" s="32" t="s">
        <v>0</v>
      </c>
      <c r="F50" s="32" t="s">
        <v>249</v>
      </c>
      <c r="G50" s="32" t="s">
        <v>82</v>
      </c>
      <c r="H50" s="65">
        <v>50000</v>
      </c>
      <c r="I50" s="65">
        <v>50000</v>
      </c>
    </row>
    <row r="51" spans="2:18" ht="190.5" customHeight="1" thickBot="1">
      <c r="B51" s="10" t="s">
        <v>252</v>
      </c>
      <c r="C51" s="32" t="s">
        <v>155</v>
      </c>
      <c r="D51" s="32" t="s">
        <v>5</v>
      </c>
      <c r="E51" s="32" t="s">
        <v>0</v>
      </c>
      <c r="F51" s="32" t="s">
        <v>287</v>
      </c>
      <c r="G51" s="32">
        <v>200</v>
      </c>
      <c r="H51" s="65">
        <v>100000</v>
      </c>
      <c r="I51" s="65">
        <v>100000</v>
      </c>
      <c r="R51" t="s">
        <v>350</v>
      </c>
    </row>
    <row r="52" spans="2:9" ht="16.5" thickBot="1">
      <c r="B52" s="210" t="s">
        <v>66</v>
      </c>
      <c r="C52" s="204"/>
      <c r="D52" s="204"/>
      <c r="E52" s="204"/>
      <c r="F52" s="204"/>
      <c r="G52" s="204"/>
      <c r="H52" s="198">
        <f>SUM(H12+H44)</f>
        <v>13924488.43</v>
      </c>
      <c r="I52" s="198">
        <f>SUM(I12+I44)</f>
        <v>13442063</v>
      </c>
    </row>
  </sheetData>
  <sheetProtection/>
  <mergeCells count="12">
    <mergeCell ref="G3:I3"/>
    <mergeCell ref="C4:I4"/>
    <mergeCell ref="C5:I5"/>
    <mergeCell ref="G6:I6"/>
    <mergeCell ref="C19:C20"/>
    <mergeCell ref="D19:D20"/>
    <mergeCell ref="E19:E20"/>
    <mergeCell ref="B8:I8"/>
    <mergeCell ref="F19:F20"/>
    <mergeCell ref="G19:G20"/>
    <mergeCell ref="H19:H20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7">
      <selection activeCell="F33" sqref="F33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106"/>
      <c r="G1" s="371" t="s">
        <v>309</v>
      </c>
      <c r="H1" s="371"/>
    </row>
    <row r="2" spans="4:8" ht="51" customHeight="1">
      <c r="D2" s="106"/>
      <c r="F2" s="371" t="s">
        <v>568</v>
      </c>
      <c r="G2" s="354"/>
      <c r="H2" s="354"/>
    </row>
    <row r="3" spans="4:8" ht="18.75">
      <c r="D3" s="106"/>
      <c r="G3" s="371" t="s">
        <v>636</v>
      </c>
      <c r="H3" s="371"/>
    </row>
    <row r="4" spans="4:8" ht="17.25" customHeight="1">
      <c r="D4" s="106"/>
      <c r="G4" s="395"/>
      <c r="H4" s="395"/>
    </row>
    <row r="5" ht="18.75" hidden="1">
      <c r="D5" s="106"/>
    </row>
    <row r="6" spans="4:8" ht="15.75" hidden="1">
      <c r="D6" s="107"/>
      <c r="G6" s="396"/>
      <c r="H6" s="396"/>
    </row>
    <row r="7" spans="3:8" ht="18.75" hidden="1">
      <c r="C7" s="397"/>
      <c r="D7" s="354"/>
      <c r="E7" s="354"/>
      <c r="F7" s="354"/>
      <c r="G7" s="354"/>
      <c r="H7" s="354"/>
    </row>
    <row r="8" spans="1:8" ht="82.5" customHeight="1">
      <c r="A8" s="405" t="s">
        <v>552</v>
      </c>
      <c r="B8" s="406"/>
      <c r="C8" s="406"/>
      <c r="D8" s="406"/>
      <c r="E8" s="406"/>
      <c r="F8" s="406"/>
      <c r="G8" s="406"/>
      <c r="H8" s="406"/>
    </row>
    <row r="9" ht="19.5" thickBot="1">
      <c r="D9" s="106"/>
    </row>
    <row r="10" spans="4:8" ht="36.75" customHeight="1" thickBot="1">
      <c r="D10" s="398" t="s">
        <v>320</v>
      </c>
      <c r="E10" s="398" t="s">
        <v>59</v>
      </c>
      <c r="F10" s="400" t="s">
        <v>190</v>
      </c>
      <c r="G10" s="401"/>
      <c r="H10" s="402"/>
    </row>
    <row r="11" spans="4:8" ht="19.5" thickBot="1">
      <c r="D11" s="399"/>
      <c r="E11" s="399"/>
      <c r="F11" s="108" t="s">
        <v>329</v>
      </c>
      <c r="G11" s="108" t="s">
        <v>385</v>
      </c>
      <c r="H11" s="108" t="s">
        <v>533</v>
      </c>
    </row>
    <row r="12" spans="1:8" ht="75" customHeight="1" thickBot="1">
      <c r="A12" s="52"/>
      <c r="B12" s="52"/>
      <c r="C12" s="52"/>
      <c r="D12" s="214" t="s">
        <v>365</v>
      </c>
      <c r="E12" s="109" t="s">
        <v>191</v>
      </c>
      <c r="F12" s="185">
        <f>SUM(F13:F18)</f>
        <v>5991754.95</v>
      </c>
      <c r="G12" s="185">
        <f>SUM(G13:G18)</f>
        <v>5446682.6</v>
      </c>
      <c r="H12" s="185">
        <f>SUM(H13:H18)</f>
        <v>5369936</v>
      </c>
    </row>
    <row r="13" spans="1:8" ht="115.5" customHeight="1" thickBot="1">
      <c r="A13" s="52"/>
      <c r="B13" s="52"/>
      <c r="C13" s="52"/>
      <c r="D13" s="215" t="s">
        <v>363</v>
      </c>
      <c r="E13" s="110" t="s">
        <v>192</v>
      </c>
      <c r="F13" s="186">
        <v>759098</v>
      </c>
      <c r="G13" s="186">
        <v>759098</v>
      </c>
      <c r="H13" s="186">
        <v>759098</v>
      </c>
    </row>
    <row r="14" spans="1:8" ht="150" customHeight="1" thickBot="1">
      <c r="A14" s="52"/>
      <c r="B14" s="52"/>
      <c r="C14" s="52"/>
      <c r="D14" s="215" t="s">
        <v>364</v>
      </c>
      <c r="E14" s="110" t="s">
        <v>193</v>
      </c>
      <c r="F14" s="186">
        <v>3884838</v>
      </c>
      <c r="G14" s="186">
        <v>3889838</v>
      </c>
      <c r="H14" s="186">
        <v>3889838</v>
      </c>
    </row>
    <row r="15" spans="1:8" ht="51" customHeight="1" thickBot="1">
      <c r="A15" s="52"/>
      <c r="B15" s="52"/>
      <c r="C15" s="52"/>
      <c r="D15" s="215" t="s">
        <v>380</v>
      </c>
      <c r="E15" s="110" t="s">
        <v>381</v>
      </c>
      <c r="F15" s="186">
        <v>710</v>
      </c>
      <c r="G15" s="186">
        <v>746.6</v>
      </c>
      <c r="H15" s="186">
        <v>0</v>
      </c>
    </row>
    <row r="16" spans="1:8" ht="51" customHeight="1" thickBot="1">
      <c r="A16" s="52"/>
      <c r="B16" s="52"/>
      <c r="C16" s="52"/>
      <c r="D16" s="215" t="s">
        <v>601</v>
      </c>
      <c r="E16" s="110" t="s">
        <v>602</v>
      </c>
      <c r="F16" s="186">
        <v>340950.55</v>
      </c>
      <c r="G16" s="186">
        <v>0</v>
      </c>
      <c r="H16" s="186">
        <v>0</v>
      </c>
    </row>
    <row r="17" spans="1:8" ht="41.25" customHeight="1" thickBot="1">
      <c r="A17" s="52"/>
      <c r="B17" s="52"/>
      <c r="C17" s="52"/>
      <c r="D17" s="215" t="s">
        <v>362</v>
      </c>
      <c r="E17" s="110" t="s">
        <v>194</v>
      </c>
      <c r="F17" s="186">
        <v>50000</v>
      </c>
      <c r="G17" s="186">
        <v>50000</v>
      </c>
      <c r="H17" s="186">
        <v>50000</v>
      </c>
    </row>
    <row r="18" spans="1:8" ht="75" customHeight="1" thickBot="1">
      <c r="A18" s="52"/>
      <c r="B18" s="52"/>
      <c r="C18" s="52"/>
      <c r="D18" s="215" t="s">
        <v>361</v>
      </c>
      <c r="E18" s="110" t="s">
        <v>195</v>
      </c>
      <c r="F18" s="186">
        <v>956158.4</v>
      </c>
      <c r="G18" s="186">
        <v>747000</v>
      </c>
      <c r="H18" s="186">
        <v>671000</v>
      </c>
    </row>
    <row r="19" spans="1:8" ht="53.25" customHeight="1" thickBot="1">
      <c r="A19" s="52"/>
      <c r="B19" s="52"/>
      <c r="C19" s="52"/>
      <c r="D19" s="214" t="s">
        <v>360</v>
      </c>
      <c r="E19" s="109" t="s">
        <v>196</v>
      </c>
      <c r="F19" s="185">
        <v>202300</v>
      </c>
      <c r="G19" s="185">
        <v>205000</v>
      </c>
      <c r="H19" s="185">
        <v>214900</v>
      </c>
    </row>
    <row r="20" spans="1:8" ht="62.25" customHeight="1" thickBot="1">
      <c r="A20" s="52"/>
      <c r="B20" s="52"/>
      <c r="C20" s="52"/>
      <c r="D20" s="215" t="s">
        <v>359</v>
      </c>
      <c r="E20" s="110" t="s">
        <v>197</v>
      </c>
      <c r="F20" s="186">
        <v>202300</v>
      </c>
      <c r="G20" s="186">
        <v>205000</v>
      </c>
      <c r="H20" s="186">
        <v>214900</v>
      </c>
    </row>
    <row r="21" spans="1:8" ht="84.75" customHeight="1" thickBot="1">
      <c r="A21" s="52"/>
      <c r="B21" s="52"/>
      <c r="C21" s="52"/>
      <c r="D21" s="214" t="s">
        <v>352</v>
      </c>
      <c r="E21" s="109" t="s">
        <v>198</v>
      </c>
      <c r="F21" s="185">
        <v>620300</v>
      </c>
      <c r="G21" s="185">
        <v>370300</v>
      </c>
      <c r="H21" s="185">
        <v>170300</v>
      </c>
    </row>
    <row r="22" spans="1:8" ht="38.25" thickBot="1">
      <c r="A22" s="52"/>
      <c r="B22" s="52"/>
      <c r="C22" s="52"/>
      <c r="D22" s="215" t="s">
        <v>351</v>
      </c>
      <c r="E22" s="110" t="s">
        <v>199</v>
      </c>
      <c r="F22" s="186">
        <v>620300</v>
      </c>
      <c r="G22" s="186">
        <v>370300</v>
      </c>
      <c r="H22" s="186">
        <v>170300</v>
      </c>
    </row>
    <row r="23" spans="1:8" ht="41.25" thickBot="1">
      <c r="A23" s="52"/>
      <c r="B23" s="52"/>
      <c r="C23" s="52"/>
      <c r="D23" s="214" t="s">
        <v>358</v>
      </c>
      <c r="E23" s="216" t="s">
        <v>366</v>
      </c>
      <c r="F23" s="185">
        <v>506061.22</v>
      </c>
      <c r="G23" s="185">
        <v>0</v>
      </c>
      <c r="H23" s="185">
        <v>0</v>
      </c>
    </row>
    <row r="24" spans="1:8" ht="19.5" thickBot="1">
      <c r="A24" s="52"/>
      <c r="B24" s="52"/>
      <c r="C24" s="52"/>
      <c r="D24" s="215" t="s">
        <v>357</v>
      </c>
      <c r="E24" s="217" t="s">
        <v>367</v>
      </c>
      <c r="F24" s="186">
        <v>505061.22</v>
      </c>
      <c r="G24" s="186">
        <v>0</v>
      </c>
      <c r="H24" s="186">
        <v>0</v>
      </c>
    </row>
    <row r="25" spans="1:8" ht="57" thickBot="1">
      <c r="A25" s="52"/>
      <c r="B25" s="52"/>
      <c r="C25" s="52"/>
      <c r="D25" s="214" t="s">
        <v>353</v>
      </c>
      <c r="E25" s="109" t="s">
        <v>200</v>
      </c>
      <c r="F25" s="185">
        <v>4593923.45</v>
      </c>
      <c r="G25" s="185">
        <v>3896920.03</v>
      </c>
      <c r="H25" s="185">
        <v>3633869.3</v>
      </c>
    </row>
    <row r="26" spans="1:8" ht="19.5" thickBot="1">
      <c r="A26" s="52"/>
      <c r="B26" s="52"/>
      <c r="C26" s="52"/>
      <c r="D26" s="215" t="s">
        <v>354</v>
      </c>
      <c r="E26" s="110" t="s">
        <v>306</v>
      </c>
      <c r="F26" s="186">
        <v>4593923.45</v>
      </c>
      <c r="G26" s="186">
        <v>3896920.03</v>
      </c>
      <c r="H26" s="186">
        <v>3633869.3</v>
      </c>
    </row>
    <row r="27" spans="1:8" ht="38.25" thickBot="1">
      <c r="A27" s="52"/>
      <c r="B27" s="52"/>
      <c r="C27" s="52"/>
      <c r="D27" s="214" t="s">
        <v>355</v>
      </c>
      <c r="E27" s="109" t="s">
        <v>201</v>
      </c>
      <c r="F27" s="185">
        <v>4542401</v>
      </c>
      <c r="G27" s="185">
        <v>3981105.8</v>
      </c>
      <c r="H27" s="185">
        <v>4028577.7</v>
      </c>
    </row>
    <row r="28" spans="1:8" ht="19.5" thickBot="1">
      <c r="A28" s="52"/>
      <c r="B28" s="52"/>
      <c r="C28" s="52"/>
      <c r="D28" s="215" t="s">
        <v>356</v>
      </c>
      <c r="E28" s="110" t="s">
        <v>202</v>
      </c>
      <c r="F28" s="186">
        <v>4542401</v>
      </c>
      <c r="G28" s="186">
        <v>3981105.8</v>
      </c>
      <c r="H28" s="186">
        <v>4028577.7</v>
      </c>
    </row>
    <row r="29" spans="1:8" ht="94.5" customHeight="1" thickBot="1">
      <c r="A29" s="52"/>
      <c r="B29" s="52"/>
      <c r="C29" s="52"/>
      <c r="D29" s="214">
        <v>1000</v>
      </c>
      <c r="E29" s="109" t="s">
        <v>203</v>
      </c>
      <c r="F29" s="185">
        <v>24480</v>
      </c>
      <c r="G29" s="185">
        <v>24480</v>
      </c>
      <c r="H29" s="185">
        <v>24480</v>
      </c>
    </row>
    <row r="30" spans="1:8" ht="94.5" customHeight="1" thickBot="1">
      <c r="A30" s="52"/>
      <c r="B30" s="52"/>
      <c r="C30" s="52"/>
      <c r="D30" s="215">
        <v>1001</v>
      </c>
      <c r="E30" s="110" t="s">
        <v>204</v>
      </c>
      <c r="F30" s="186">
        <v>24480</v>
      </c>
      <c r="G30" s="186">
        <v>24480</v>
      </c>
      <c r="H30" s="186">
        <v>24480</v>
      </c>
    </row>
    <row r="31" spans="4:8" ht="19.5" thickBot="1">
      <c r="D31" s="403" t="s">
        <v>205</v>
      </c>
      <c r="E31" s="404"/>
      <c r="F31" s="185">
        <f>SUM(F12+F19+F21+F23+F25+F27+F29)</f>
        <v>16481220.620000001</v>
      </c>
      <c r="G31" s="185">
        <f>SUM(G12+G19+G21+G25+G27+G29+G23)</f>
        <v>13924488.43</v>
      </c>
      <c r="H31" s="185">
        <f>SUM(H12+H19+H21+H25+H27+H29)</f>
        <v>13442063</v>
      </c>
    </row>
    <row r="32" ht="15.75">
      <c r="D32" s="107"/>
    </row>
    <row r="34" ht="19.5" customHeight="1"/>
  </sheetData>
  <sheetProtection/>
  <mergeCells count="11">
    <mergeCell ref="D10:D11"/>
    <mergeCell ref="E10:E11"/>
    <mergeCell ref="F10:H10"/>
    <mergeCell ref="D31:E31"/>
    <mergeCell ref="A8:H8"/>
    <mergeCell ref="G1:H1"/>
    <mergeCell ref="G3:H3"/>
    <mergeCell ref="G4:H4"/>
    <mergeCell ref="G6:H6"/>
    <mergeCell ref="C7:H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7" sqref="A7:E7"/>
    </sheetView>
  </sheetViews>
  <sheetFormatPr defaultColWidth="9.00390625" defaultRowHeight="15.75"/>
  <cols>
    <col min="1" max="1" width="7.00390625" style="0" customWidth="1"/>
    <col min="2" max="2" width="31.75390625" style="0" customWidth="1"/>
    <col min="3" max="3" width="14.75390625" style="0" customWidth="1"/>
    <col min="4" max="4" width="11.00390625" style="0" customWidth="1"/>
    <col min="5" max="5" width="11.125" style="0" customWidth="1"/>
  </cols>
  <sheetData>
    <row r="2" ht="18">
      <c r="B2" s="187"/>
    </row>
    <row r="3" spans="2:5" ht="15.75">
      <c r="B3" s="408" t="s">
        <v>314</v>
      </c>
      <c r="C3" s="409"/>
      <c r="D3" s="409"/>
      <c r="E3" s="409"/>
    </row>
    <row r="4" spans="2:5" ht="15.75">
      <c r="B4" s="408" t="s">
        <v>313</v>
      </c>
      <c r="C4" s="415"/>
      <c r="D4" s="415"/>
      <c r="E4" s="415"/>
    </row>
    <row r="5" spans="1:5" ht="15.75">
      <c r="A5" s="371" t="s">
        <v>553</v>
      </c>
      <c r="B5" s="371"/>
      <c r="C5" s="371"/>
      <c r="D5" s="371"/>
      <c r="E5" s="371"/>
    </row>
    <row r="6" spans="1:5" ht="15.75">
      <c r="A6" s="408" t="s">
        <v>554</v>
      </c>
      <c r="B6" s="409"/>
      <c r="C6" s="409"/>
      <c r="D6" s="409"/>
      <c r="E6" s="409"/>
    </row>
    <row r="7" spans="1:5" ht="15.75">
      <c r="A7" s="408" t="s">
        <v>636</v>
      </c>
      <c r="B7" s="409"/>
      <c r="C7" s="409"/>
      <c r="D7" s="409"/>
      <c r="E7" s="409"/>
    </row>
    <row r="8" ht="18.75">
      <c r="B8" s="106"/>
    </row>
    <row r="9" spans="2:3" ht="15.75">
      <c r="B9" s="407" t="s">
        <v>316</v>
      </c>
      <c r="C9" s="354"/>
    </row>
    <row r="10" spans="1:5" ht="49.5" customHeight="1">
      <c r="A10" s="407" t="s">
        <v>560</v>
      </c>
      <c r="B10" s="354"/>
      <c r="C10" s="354"/>
      <c r="D10" s="354"/>
      <c r="E10" s="354"/>
    </row>
    <row r="11" spans="1:5" ht="18.75">
      <c r="A11" s="407"/>
      <c r="B11" s="354"/>
      <c r="C11" s="354"/>
      <c r="D11" s="354"/>
      <c r="E11" s="354"/>
    </row>
    <row r="12" ht="19.5" thickBot="1">
      <c r="B12" s="188" t="s">
        <v>311</v>
      </c>
    </row>
    <row r="13" spans="2:5" ht="19.5" thickBot="1">
      <c r="B13" s="410" t="s">
        <v>60</v>
      </c>
      <c r="C13" s="412" t="s">
        <v>312</v>
      </c>
      <c r="D13" s="413"/>
      <c r="E13" s="414"/>
    </row>
    <row r="14" spans="2:5" ht="19.5" thickBot="1">
      <c r="B14" s="411"/>
      <c r="C14" s="190" t="s">
        <v>329</v>
      </c>
      <c r="D14" s="190" t="s">
        <v>385</v>
      </c>
      <c r="E14" s="190" t="s">
        <v>533</v>
      </c>
    </row>
    <row r="15" spans="2:5" ht="63.75" thickBot="1">
      <c r="B15" s="316" t="s">
        <v>557</v>
      </c>
      <c r="C15" s="191">
        <v>0</v>
      </c>
      <c r="D15" s="191">
        <v>0</v>
      </c>
      <c r="E15" s="191">
        <v>0</v>
      </c>
    </row>
    <row r="16" spans="2:5" ht="19.5" thickBot="1">
      <c r="B16" s="317" t="s">
        <v>57</v>
      </c>
      <c r="C16" s="190">
        <v>0</v>
      </c>
      <c r="D16" s="190">
        <v>0</v>
      </c>
      <c r="E16" s="190">
        <v>0</v>
      </c>
    </row>
    <row r="17" spans="2:5" ht="30.75" customHeight="1" thickBot="1">
      <c r="B17" s="318" t="s">
        <v>555</v>
      </c>
      <c r="C17" s="190">
        <v>0</v>
      </c>
      <c r="D17" s="190">
        <v>0</v>
      </c>
      <c r="E17" s="190">
        <v>0</v>
      </c>
    </row>
    <row r="18" spans="2:5" ht="32.25" thickBot="1">
      <c r="B18" s="316" t="s">
        <v>556</v>
      </c>
      <c r="C18" s="190">
        <v>0</v>
      </c>
      <c r="D18" s="190">
        <v>0</v>
      </c>
      <c r="E18" s="190">
        <v>0</v>
      </c>
    </row>
    <row r="19" spans="2:5" ht="19.5" customHeight="1" thickBot="1">
      <c r="B19" s="317" t="s">
        <v>555</v>
      </c>
      <c r="C19" s="190">
        <v>0</v>
      </c>
      <c r="D19" s="190">
        <v>0</v>
      </c>
      <c r="E19" s="190">
        <v>0</v>
      </c>
    </row>
    <row r="20" spans="2:5" ht="32.25" thickBot="1">
      <c r="B20" s="319" t="s">
        <v>56</v>
      </c>
      <c r="C20" s="190">
        <v>0</v>
      </c>
      <c r="D20" s="190">
        <v>0</v>
      </c>
      <c r="E20" s="190">
        <v>0</v>
      </c>
    </row>
    <row r="21" spans="2:5" ht="19.5" thickBot="1">
      <c r="B21" s="317" t="s">
        <v>57</v>
      </c>
      <c r="C21" s="191">
        <v>0</v>
      </c>
      <c r="D21" s="191">
        <v>0</v>
      </c>
      <c r="E21" s="191">
        <v>0</v>
      </c>
    </row>
    <row r="22" spans="2:5" ht="19.5" thickBot="1">
      <c r="B22" s="317" t="s">
        <v>555</v>
      </c>
      <c r="C22" s="190">
        <v>0</v>
      </c>
      <c r="D22" s="190">
        <v>0</v>
      </c>
      <c r="E22" s="190">
        <v>0</v>
      </c>
    </row>
    <row r="23" spans="2:5" ht="48" thickBot="1">
      <c r="B23" s="316" t="s">
        <v>558</v>
      </c>
      <c r="C23" s="190">
        <v>0</v>
      </c>
      <c r="D23" s="190">
        <v>0</v>
      </c>
      <c r="E23" s="190">
        <v>0</v>
      </c>
    </row>
    <row r="24" spans="2:5" ht="51.75" customHeight="1" thickBot="1">
      <c r="B24" s="317" t="s">
        <v>559</v>
      </c>
      <c r="C24" s="190">
        <v>0</v>
      </c>
      <c r="D24" s="190">
        <v>0</v>
      </c>
      <c r="E24" s="190">
        <v>0</v>
      </c>
    </row>
  </sheetData>
  <sheetProtection/>
  <mergeCells count="10">
    <mergeCell ref="A11:E11"/>
    <mergeCell ref="B3:E3"/>
    <mergeCell ref="B13:B14"/>
    <mergeCell ref="C13:E13"/>
    <mergeCell ref="B4:E4"/>
    <mergeCell ref="A5:E5"/>
    <mergeCell ref="A6:E6"/>
    <mergeCell ref="A7:E7"/>
    <mergeCell ref="B9:C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C1">
      <selection activeCell="F7" sqref="F7"/>
    </sheetView>
  </sheetViews>
  <sheetFormatPr defaultColWidth="9.00390625" defaultRowHeight="15.75"/>
  <cols>
    <col min="1" max="1" width="11.875" style="0" customWidth="1"/>
    <col min="2" max="2" width="25.75390625" style="0" customWidth="1"/>
    <col min="3" max="3" width="20.50390625" style="0" customWidth="1"/>
    <col min="4" max="4" width="21.625" style="0" customWidth="1"/>
    <col min="5" max="5" width="20.75390625" style="0" customWidth="1"/>
    <col min="6" max="6" width="23.875" style="0" customWidth="1"/>
    <col min="7" max="7" width="0.12890625" style="193" customWidth="1"/>
    <col min="8" max="8" width="0.37109375" style="193" customWidth="1"/>
    <col min="9" max="16384" width="9.00390625" style="193" customWidth="1"/>
  </cols>
  <sheetData>
    <row r="2" ht="18.75">
      <c r="F2" s="116"/>
    </row>
    <row r="3" spans="2:6" ht="18.75" customHeight="1">
      <c r="B3" s="106"/>
      <c r="E3" s="395" t="s">
        <v>569</v>
      </c>
      <c r="F3" s="395"/>
    </row>
    <row r="4" spans="2:6" ht="33" customHeight="1">
      <c r="B4" s="106"/>
      <c r="E4" s="395"/>
      <c r="F4" s="395"/>
    </row>
    <row r="5" spans="2:6" ht="18.75">
      <c r="B5" s="106"/>
      <c r="E5" s="395"/>
      <c r="F5" s="395"/>
    </row>
    <row r="6" spans="2:6" ht="18.75">
      <c r="B6" s="106"/>
      <c r="E6" s="395"/>
      <c r="F6" s="395"/>
    </row>
    <row r="7" spans="2:6" ht="18.75">
      <c r="B7" s="192"/>
      <c r="F7" t="s">
        <v>642</v>
      </c>
    </row>
    <row r="8" spans="2:6" ht="18.75">
      <c r="B8" s="407" t="s">
        <v>310</v>
      </c>
      <c r="C8" s="354"/>
      <c r="D8" s="354"/>
      <c r="E8" s="354"/>
      <c r="F8" s="354"/>
    </row>
    <row r="9" spans="2:6" ht="18.75">
      <c r="B9" s="407" t="s">
        <v>503</v>
      </c>
      <c r="C9" s="354"/>
      <c r="D9" s="354"/>
      <c r="E9" s="354"/>
      <c r="F9" s="354"/>
    </row>
    <row r="10" spans="2:6" ht="18.75">
      <c r="B10" s="407" t="s">
        <v>561</v>
      </c>
      <c r="C10" s="354"/>
      <c r="D10" s="354"/>
      <c r="E10" s="354"/>
      <c r="F10" s="354"/>
    </row>
    <row r="11" ht="18.75">
      <c r="B11" s="192"/>
    </row>
    <row r="12" spans="1:8" ht="18.75">
      <c r="A12" s="419" t="s">
        <v>562</v>
      </c>
      <c r="B12" s="419"/>
      <c r="C12" s="419"/>
      <c r="D12" s="419"/>
      <c r="E12" s="419"/>
      <c r="F12" s="419"/>
      <c r="G12" s="419"/>
      <c r="H12" s="419"/>
    </row>
    <row r="13" ht="19.5" thickBot="1">
      <c r="B13" s="193"/>
    </row>
    <row r="14" spans="2:6" ht="57" thickBot="1">
      <c r="B14" s="194" t="s">
        <v>58</v>
      </c>
      <c r="C14" s="195" t="s">
        <v>61</v>
      </c>
      <c r="D14" s="195" t="s">
        <v>62</v>
      </c>
      <c r="E14" s="195" t="s">
        <v>563</v>
      </c>
      <c r="F14" s="195" t="s">
        <v>315</v>
      </c>
    </row>
    <row r="15" spans="2:6" ht="19.5" thickBot="1">
      <c r="B15" s="189">
        <v>1</v>
      </c>
      <c r="C15" s="190">
        <v>2</v>
      </c>
      <c r="D15" s="190">
        <v>3</v>
      </c>
      <c r="E15" s="190">
        <v>4</v>
      </c>
      <c r="F15" s="190">
        <v>7</v>
      </c>
    </row>
    <row r="16" spans="2:6" ht="19.5" thickBot="1">
      <c r="B16" s="189"/>
      <c r="C16" s="190"/>
      <c r="D16" s="190"/>
      <c r="E16" s="190"/>
      <c r="F16" s="190"/>
    </row>
    <row r="17" ht="18.75">
      <c r="B17" s="193"/>
    </row>
    <row r="18" spans="2:6" ht="51" customHeight="1">
      <c r="B18" s="416" t="s">
        <v>564</v>
      </c>
      <c r="C18" s="406"/>
      <c r="D18" s="406"/>
      <c r="E18" s="406"/>
      <c r="F18" s="406"/>
    </row>
    <row r="19" spans="2:6" ht="19.5" thickBot="1">
      <c r="B19" s="406"/>
      <c r="C19" s="406"/>
      <c r="D19" s="406"/>
      <c r="E19" s="406"/>
      <c r="F19" s="406"/>
    </row>
    <row r="20" spans="2:5" ht="93.75" customHeight="1" thickBot="1">
      <c r="B20" s="417" t="s">
        <v>565</v>
      </c>
      <c r="C20" s="412" t="s">
        <v>566</v>
      </c>
      <c r="D20" s="413"/>
      <c r="E20" s="414"/>
    </row>
    <row r="21" spans="2:5" ht="19.5" thickBot="1">
      <c r="B21" s="418"/>
      <c r="C21" s="190" t="s">
        <v>329</v>
      </c>
      <c r="D21" s="190" t="s">
        <v>385</v>
      </c>
      <c r="E21" s="190" t="s">
        <v>533</v>
      </c>
    </row>
    <row r="22" spans="2:5" ht="113.25" customHeight="1" thickBot="1">
      <c r="B22" s="290" t="s">
        <v>567</v>
      </c>
      <c r="C22" s="194">
        <v>0</v>
      </c>
      <c r="D22" s="289">
        <v>0</v>
      </c>
      <c r="E22" s="298">
        <v>0</v>
      </c>
    </row>
    <row r="23" ht="18.75">
      <c r="B23" s="196"/>
    </row>
  </sheetData>
  <sheetProtection/>
  <mergeCells count="8">
    <mergeCell ref="E3:F6"/>
    <mergeCell ref="C20:E20"/>
    <mergeCell ref="B18:F19"/>
    <mergeCell ref="B20:B21"/>
    <mergeCell ref="A12:H12"/>
    <mergeCell ref="B8:F8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Q23" sqref="Q23"/>
    </sheetView>
  </sheetViews>
  <sheetFormatPr defaultColWidth="9.00390625" defaultRowHeight="15.75"/>
  <cols>
    <col min="2" max="2" width="21.00390625" style="0" customWidth="1"/>
    <col min="4" max="4" width="25.875" style="0" customWidth="1"/>
    <col min="5" max="5" width="18.625" style="0" customWidth="1"/>
  </cols>
  <sheetData>
    <row r="2" spans="2:5" ht="15.75">
      <c r="B2" s="421" t="s">
        <v>616</v>
      </c>
      <c r="C2" s="421"/>
      <c r="D2" s="421"/>
      <c r="E2" s="421"/>
    </row>
    <row r="3" spans="2:5" ht="84" customHeight="1">
      <c r="B3" s="406"/>
      <c r="C3" s="406"/>
      <c r="D3" s="406"/>
      <c r="E3" s="406"/>
    </row>
    <row r="4" spans="2:5" ht="15.75">
      <c r="B4" s="337"/>
      <c r="C4" s="337"/>
      <c r="D4" s="337"/>
      <c r="E4" s="337"/>
    </row>
    <row r="5" spans="2:5" ht="15.75">
      <c r="B5" s="420" t="s">
        <v>603</v>
      </c>
      <c r="C5" s="420"/>
      <c r="D5" s="420" t="s">
        <v>604</v>
      </c>
      <c r="E5" s="420"/>
    </row>
    <row r="6" spans="2:5" ht="15.75">
      <c r="B6" s="339" t="s">
        <v>605</v>
      </c>
      <c r="C6" s="340">
        <v>0</v>
      </c>
      <c r="D6" s="339" t="s">
        <v>606</v>
      </c>
      <c r="E6" s="341">
        <v>0</v>
      </c>
    </row>
    <row r="7" spans="2:5" ht="15.75">
      <c r="B7" s="338"/>
      <c r="C7" s="342"/>
      <c r="D7" s="338"/>
      <c r="E7" s="342"/>
    </row>
    <row r="8" spans="2:5" ht="31.5">
      <c r="B8" s="339" t="s">
        <v>607</v>
      </c>
      <c r="C8" s="341">
        <v>0</v>
      </c>
      <c r="D8" s="339" t="s">
        <v>607</v>
      </c>
      <c r="E8" s="341">
        <v>0</v>
      </c>
    </row>
    <row r="9" spans="2:5" ht="15.75">
      <c r="B9" s="338" t="s">
        <v>608</v>
      </c>
      <c r="C9" s="342"/>
      <c r="D9" s="338" t="s">
        <v>608</v>
      </c>
      <c r="E9" s="342"/>
    </row>
    <row r="10" spans="2:5" ht="15.75">
      <c r="B10" s="338" t="s">
        <v>609</v>
      </c>
      <c r="C10" s="341">
        <v>0</v>
      </c>
      <c r="D10" s="338"/>
      <c r="E10" s="342"/>
    </row>
    <row r="11" spans="2:5" ht="31.5">
      <c r="B11" s="338" t="s">
        <v>610</v>
      </c>
      <c r="C11" s="341">
        <v>0</v>
      </c>
      <c r="D11" s="338" t="s">
        <v>610</v>
      </c>
      <c r="E11" s="341">
        <v>0</v>
      </c>
    </row>
    <row r="12" spans="2:5" ht="15.75">
      <c r="B12" s="338"/>
      <c r="C12" s="342"/>
      <c r="D12" s="338"/>
      <c r="E12" s="342"/>
    </row>
    <row r="13" spans="2:5" ht="31.5">
      <c r="B13" s="339" t="s">
        <v>611</v>
      </c>
      <c r="C13" s="341">
        <v>0</v>
      </c>
      <c r="D13" s="339" t="s">
        <v>611</v>
      </c>
      <c r="E13" s="342"/>
    </row>
    <row r="14" spans="2:5" ht="15.75">
      <c r="B14" s="338" t="s">
        <v>608</v>
      </c>
      <c r="C14" s="342"/>
      <c r="D14" s="338" t="s">
        <v>608</v>
      </c>
      <c r="E14" s="342"/>
    </row>
    <row r="15" spans="2:5" ht="15.75">
      <c r="B15" s="338" t="s">
        <v>609</v>
      </c>
      <c r="C15" s="341">
        <v>0</v>
      </c>
      <c r="D15" s="338"/>
      <c r="E15" s="342"/>
    </row>
    <row r="16" spans="2:5" ht="31.5">
      <c r="B16" s="338" t="s">
        <v>612</v>
      </c>
      <c r="C16" s="341">
        <v>0</v>
      </c>
      <c r="D16" s="338" t="s">
        <v>613</v>
      </c>
      <c r="E16" s="341">
        <v>0</v>
      </c>
    </row>
    <row r="17" spans="2:5" ht="15.75">
      <c r="B17" s="338"/>
      <c r="C17" s="342"/>
      <c r="D17" s="338"/>
      <c r="E17" s="342"/>
    </row>
    <row r="18" spans="2:5" ht="15.75">
      <c r="B18" s="339" t="s">
        <v>614</v>
      </c>
      <c r="C18" s="341">
        <v>0</v>
      </c>
      <c r="D18" s="339" t="s">
        <v>615</v>
      </c>
      <c r="E18" s="341">
        <v>0</v>
      </c>
    </row>
  </sheetData>
  <sheetProtection/>
  <mergeCells count="3">
    <mergeCell ref="B5:C5"/>
    <mergeCell ref="D5:E5"/>
    <mergeCell ref="B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Q19" sqref="Q19"/>
    </sheetView>
  </sheetViews>
  <sheetFormatPr defaultColWidth="9.00390625" defaultRowHeight="15.75"/>
  <cols>
    <col min="2" max="2" width="23.625" style="0" customWidth="1"/>
    <col min="3" max="3" width="17.00390625" style="0" customWidth="1"/>
    <col min="4" max="4" width="25.25390625" style="0" customWidth="1"/>
  </cols>
  <sheetData>
    <row r="2" spans="2:5" ht="15.75">
      <c r="B2" s="421" t="s">
        <v>624</v>
      </c>
      <c r="C2" s="421"/>
      <c r="D2" s="421"/>
      <c r="E2" s="421"/>
    </row>
    <row r="3" spans="2:5" ht="77.25" customHeight="1">
      <c r="B3" s="421"/>
      <c r="C3" s="421"/>
      <c r="D3" s="421"/>
      <c r="E3" s="421"/>
    </row>
    <row r="4" spans="2:5" ht="15.75">
      <c r="B4" s="337"/>
      <c r="C4" s="337"/>
      <c r="D4" s="337"/>
      <c r="E4" s="337"/>
    </row>
    <row r="5" spans="2:5" ht="15.75">
      <c r="B5" s="420" t="s">
        <v>617</v>
      </c>
      <c r="C5" s="420"/>
      <c r="D5" s="420" t="s">
        <v>618</v>
      </c>
      <c r="E5" s="420"/>
    </row>
    <row r="6" spans="2:5" ht="15.75">
      <c r="B6" s="339" t="s">
        <v>619</v>
      </c>
      <c r="C6" s="340">
        <v>0</v>
      </c>
      <c r="D6" s="339" t="s">
        <v>619</v>
      </c>
      <c r="E6" s="340">
        <v>0</v>
      </c>
    </row>
    <row r="7" spans="2:5" ht="15.75">
      <c r="B7" s="338"/>
      <c r="C7" s="338"/>
      <c r="D7" s="338"/>
      <c r="E7" s="338"/>
    </row>
    <row r="8" spans="2:5" ht="31.5">
      <c r="B8" s="339" t="s">
        <v>620</v>
      </c>
      <c r="C8" s="340">
        <v>0</v>
      </c>
      <c r="D8" s="339" t="s">
        <v>620</v>
      </c>
      <c r="E8" s="340">
        <v>0</v>
      </c>
    </row>
    <row r="9" spans="2:5" ht="15.75">
      <c r="B9" s="338" t="s">
        <v>608</v>
      </c>
      <c r="C9" s="338"/>
      <c r="D9" s="338" t="s">
        <v>608</v>
      </c>
      <c r="E9" s="338"/>
    </row>
    <row r="10" spans="2:5" ht="15.75">
      <c r="B10" s="338" t="s">
        <v>609</v>
      </c>
      <c r="C10" s="340">
        <v>0</v>
      </c>
      <c r="D10" s="338"/>
      <c r="E10" s="338"/>
    </row>
    <row r="11" spans="2:5" ht="15.75">
      <c r="B11" s="338" t="s">
        <v>610</v>
      </c>
      <c r="C11" s="340">
        <v>0</v>
      </c>
      <c r="D11" s="338" t="s">
        <v>610</v>
      </c>
      <c r="E11" s="340">
        <v>0</v>
      </c>
    </row>
    <row r="12" spans="2:5" ht="15.75">
      <c r="B12" s="338"/>
      <c r="C12" s="338"/>
      <c r="D12" s="338"/>
      <c r="E12" s="338"/>
    </row>
    <row r="13" spans="2:5" ht="31.5">
      <c r="B13" s="339" t="s">
        <v>621</v>
      </c>
      <c r="C13" s="340">
        <v>0</v>
      </c>
      <c r="D13" s="339" t="s">
        <v>621</v>
      </c>
      <c r="E13" s="338"/>
    </row>
    <row r="14" spans="2:5" ht="15.75">
      <c r="B14" s="338" t="s">
        <v>608</v>
      </c>
      <c r="C14" s="338"/>
      <c r="D14" s="338" t="s">
        <v>608</v>
      </c>
      <c r="E14" s="338"/>
    </row>
    <row r="15" spans="2:5" ht="15.75">
      <c r="B15" s="338" t="s">
        <v>609</v>
      </c>
      <c r="C15" s="340">
        <v>0</v>
      </c>
      <c r="D15" s="338"/>
      <c r="E15" s="338"/>
    </row>
    <row r="16" spans="2:5" ht="31.5">
      <c r="B16" s="338" t="s">
        <v>612</v>
      </c>
      <c r="C16" s="340">
        <v>0</v>
      </c>
      <c r="D16" s="338" t="s">
        <v>613</v>
      </c>
      <c r="E16" s="340">
        <v>0</v>
      </c>
    </row>
    <row r="17" spans="2:5" ht="15.75">
      <c r="B17" s="338"/>
      <c r="C17" s="338"/>
      <c r="D17" s="338"/>
      <c r="E17" s="338"/>
    </row>
    <row r="18" spans="2:5" ht="15.75">
      <c r="B18" s="339" t="s">
        <v>622</v>
      </c>
      <c r="C18" s="340">
        <v>0</v>
      </c>
      <c r="D18" s="339" t="s">
        <v>623</v>
      </c>
      <c r="E18" s="340">
        <v>0</v>
      </c>
    </row>
  </sheetData>
  <sheetProtection/>
  <mergeCells count="3">
    <mergeCell ref="B2:E3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75" zoomScaleNormal="75" zoomScalePageLayoutView="0" workbookViewId="0" topLeftCell="A40">
      <selection activeCell="E41" sqref="E41"/>
    </sheetView>
  </sheetViews>
  <sheetFormatPr defaultColWidth="9.00390625" defaultRowHeight="15.75"/>
  <cols>
    <col min="1" max="1" width="34.375" style="0" customWidth="1"/>
    <col min="2" max="2" width="55.75390625" style="0" customWidth="1"/>
    <col min="3" max="3" width="20.375" style="0" customWidth="1"/>
    <col min="4" max="5" width="16.375" style="0" customWidth="1"/>
  </cols>
  <sheetData>
    <row r="1" spans="3:5" ht="15.75" customHeight="1">
      <c r="C1" s="358" t="s">
        <v>635</v>
      </c>
      <c r="D1" s="354"/>
      <c r="E1" s="354"/>
    </row>
    <row r="2" spans="3:5" ht="15.75">
      <c r="C2" s="359"/>
      <c r="D2" s="354"/>
      <c r="E2" s="354"/>
    </row>
    <row r="3" spans="3:5" ht="15.75">
      <c r="C3" s="359"/>
      <c r="D3" s="354"/>
      <c r="E3" s="354"/>
    </row>
    <row r="4" spans="3:5" ht="15.75">
      <c r="C4" s="359"/>
      <c r="D4" s="354"/>
      <c r="E4" s="354"/>
    </row>
    <row r="5" spans="1:3" ht="20.25" customHeight="1">
      <c r="A5" s="355" t="s">
        <v>121</v>
      </c>
      <c r="B5" s="355"/>
      <c r="C5" s="355"/>
    </row>
    <row r="6" spans="1:3" ht="20.25" customHeight="1">
      <c r="A6" s="355"/>
      <c r="B6" s="355"/>
      <c r="C6" s="355"/>
    </row>
    <row r="7" spans="1:3" ht="21" thickBot="1">
      <c r="A7" s="356" t="s">
        <v>525</v>
      </c>
      <c r="B7" s="356"/>
      <c r="C7" s="356"/>
    </row>
    <row r="8" spans="1:5" ht="45.75" customHeight="1" thickBot="1">
      <c r="A8" s="357" t="s">
        <v>89</v>
      </c>
      <c r="B8" s="357" t="s">
        <v>116</v>
      </c>
      <c r="C8" s="2" t="s">
        <v>117</v>
      </c>
      <c r="D8" s="2" t="s">
        <v>117</v>
      </c>
      <c r="E8" s="2" t="s">
        <v>117</v>
      </c>
    </row>
    <row r="9" spans="1:5" ht="16.5" thickBot="1">
      <c r="A9" s="357"/>
      <c r="B9" s="357"/>
      <c r="C9" s="2">
        <v>2020</v>
      </c>
      <c r="D9" s="2">
        <v>2021</v>
      </c>
      <c r="E9" s="2">
        <v>2022</v>
      </c>
    </row>
    <row r="10" spans="1:5" ht="16.5" thickBot="1">
      <c r="A10" s="263"/>
      <c r="B10" s="263" t="s">
        <v>118</v>
      </c>
      <c r="C10" s="263"/>
      <c r="D10" s="263"/>
      <c r="E10" s="263"/>
    </row>
    <row r="11" spans="1:5" ht="43.5" customHeight="1" thickBot="1">
      <c r="A11" s="264" t="s">
        <v>390</v>
      </c>
      <c r="B11" s="265" t="s">
        <v>388</v>
      </c>
      <c r="C11" s="266">
        <f>C12+C20+C24+C35+C39+C49</f>
        <v>4662466.49</v>
      </c>
      <c r="D11" s="266">
        <f>D12+D20+D24+D35+D39</f>
        <v>4730580</v>
      </c>
      <c r="E11" s="266">
        <f>E12+E20+E24+E35+E39</f>
        <v>4970140</v>
      </c>
    </row>
    <row r="12" spans="1:5" ht="34.5" customHeight="1" thickBot="1">
      <c r="A12" s="226" t="s">
        <v>389</v>
      </c>
      <c r="B12" s="226" t="s">
        <v>119</v>
      </c>
      <c r="C12" s="266">
        <f>C13</f>
        <v>891000</v>
      </c>
      <c r="D12" s="266">
        <f>D13</f>
        <v>896000</v>
      </c>
      <c r="E12" s="266">
        <f>E13</f>
        <v>898000</v>
      </c>
    </row>
    <row r="13" spans="1:5" ht="34.5" customHeight="1" thickBot="1">
      <c r="A13" s="227" t="s">
        <v>392</v>
      </c>
      <c r="B13" s="182" t="s">
        <v>391</v>
      </c>
      <c r="C13" s="225">
        <f>C14+C16+C18</f>
        <v>891000</v>
      </c>
      <c r="D13" s="225">
        <f>D14+D16+D18</f>
        <v>896000</v>
      </c>
      <c r="E13" s="225">
        <f>E14+E16+E18</f>
        <v>898000</v>
      </c>
    </row>
    <row r="14" spans="1:5" ht="101.25" customHeight="1" thickBot="1">
      <c r="A14" s="96" t="s">
        <v>393</v>
      </c>
      <c r="B14" s="79" t="s">
        <v>575</v>
      </c>
      <c r="C14" s="267">
        <v>870000</v>
      </c>
      <c r="D14" s="267">
        <v>875000</v>
      </c>
      <c r="E14" s="267">
        <v>875000</v>
      </c>
    </row>
    <row r="15" spans="1:5" ht="94.5" customHeight="1" thickBot="1">
      <c r="A15" s="40" t="s">
        <v>122</v>
      </c>
      <c r="B15" s="40" t="s">
        <v>578</v>
      </c>
      <c r="C15" s="267">
        <v>870000</v>
      </c>
      <c r="D15" s="267">
        <v>875000</v>
      </c>
      <c r="E15" s="267">
        <v>875000</v>
      </c>
    </row>
    <row r="16" spans="1:5" ht="125.25" customHeight="1" thickBot="1">
      <c r="A16" s="40" t="s">
        <v>394</v>
      </c>
      <c r="B16" s="40" t="s">
        <v>395</v>
      </c>
      <c r="C16" s="69">
        <v>16000</v>
      </c>
      <c r="D16" s="69">
        <v>16000</v>
      </c>
      <c r="E16" s="69">
        <v>17000</v>
      </c>
    </row>
    <row r="17" spans="1:5" ht="131.25" customHeight="1" thickBot="1">
      <c r="A17" s="40" t="s">
        <v>97</v>
      </c>
      <c r="B17" s="40" t="s">
        <v>120</v>
      </c>
      <c r="C17" s="69">
        <v>16000</v>
      </c>
      <c r="D17" s="69">
        <v>16000</v>
      </c>
      <c r="E17" s="69">
        <v>17000</v>
      </c>
    </row>
    <row r="18" spans="1:5" ht="87" customHeight="1" thickBot="1">
      <c r="A18" s="40" t="s">
        <v>396</v>
      </c>
      <c r="B18" s="40" t="s">
        <v>99</v>
      </c>
      <c r="C18" s="69">
        <v>5000</v>
      </c>
      <c r="D18" s="69">
        <v>5000</v>
      </c>
      <c r="E18" s="69">
        <v>6000</v>
      </c>
    </row>
    <row r="19" spans="1:5" ht="58.5" customHeight="1" thickBot="1">
      <c r="A19" s="40" t="s">
        <v>98</v>
      </c>
      <c r="B19" s="40" t="s">
        <v>99</v>
      </c>
      <c r="C19" s="69">
        <v>5000</v>
      </c>
      <c r="D19" s="69">
        <v>5000</v>
      </c>
      <c r="E19" s="69">
        <v>6000</v>
      </c>
    </row>
    <row r="20" spans="1:5" ht="41.25" thickBot="1">
      <c r="A20" s="226" t="s">
        <v>400</v>
      </c>
      <c r="B20" s="226" t="s">
        <v>418</v>
      </c>
      <c r="C20" s="268">
        <f>C23</f>
        <v>24000</v>
      </c>
      <c r="D20" s="268">
        <f>D23</f>
        <v>28000</v>
      </c>
      <c r="E20" s="268">
        <f>E23</f>
        <v>28000</v>
      </c>
    </row>
    <row r="21" spans="1:5" ht="16.5" thickBot="1">
      <c r="A21" s="269" t="s">
        <v>397</v>
      </c>
      <c r="B21" s="231" t="s">
        <v>101</v>
      </c>
      <c r="C21" s="232">
        <v>24000</v>
      </c>
      <c r="D21" s="232">
        <v>28000</v>
      </c>
      <c r="E21" s="232">
        <v>28000</v>
      </c>
    </row>
    <row r="22" spans="1:5" ht="16.5" thickBot="1">
      <c r="A22" s="79" t="s">
        <v>398</v>
      </c>
      <c r="B22" s="79" t="s">
        <v>101</v>
      </c>
      <c r="C22" s="232">
        <v>24000</v>
      </c>
      <c r="D22" s="232">
        <v>28000</v>
      </c>
      <c r="E22" s="232">
        <v>28000</v>
      </c>
    </row>
    <row r="23" spans="1:5" ht="16.5" thickBot="1">
      <c r="A23" s="40" t="s">
        <v>100</v>
      </c>
      <c r="B23" s="40" t="s">
        <v>101</v>
      </c>
      <c r="C23" s="270">
        <v>24000</v>
      </c>
      <c r="D23" s="270">
        <v>28000</v>
      </c>
      <c r="E23" s="270">
        <v>28000</v>
      </c>
    </row>
    <row r="24" spans="1:5" ht="44.25" customHeight="1" thickBot="1">
      <c r="A24" s="226" t="s">
        <v>399</v>
      </c>
      <c r="B24" s="226" t="s">
        <v>417</v>
      </c>
      <c r="C24" s="266">
        <f>C25+C28</f>
        <v>3360000</v>
      </c>
      <c r="D24" s="266">
        <f>D25+D28</f>
        <v>3475000</v>
      </c>
      <c r="E24" s="266">
        <f>E25+E28</f>
        <v>3475000</v>
      </c>
    </row>
    <row r="25" spans="1:5" ht="49.5" customHeight="1" thickBot="1">
      <c r="A25" s="236" t="s">
        <v>402</v>
      </c>
      <c r="B25" s="236" t="s">
        <v>403</v>
      </c>
      <c r="C25" s="271">
        <f>C26</f>
        <v>310000</v>
      </c>
      <c r="D25" s="271">
        <f>D26</f>
        <v>360000</v>
      </c>
      <c r="E25" s="271">
        <f>E26</f>
        <v>360000</v>
      </c>
    </row>
    <row r="26" spans="1:5" ht="63.75" thickBot="1">
      <c r="A26" s="79" t="s">
        <v>401</v>
      </c>
      <c r="B26" s="269" t="s">
        <v>404</v>
      </c>
      <c r="C26" s="267">
        <v>310000</v>
      </c>
      <c r="D26" s="267">
        <v>360000</v>
      </c>
      <c r="E26" s="267">
        <v>360000</v>
      </c>
    </row>
    <row r="27" spans="1:5" ht="63.75" thickBot="1">
      <c r="A27" s="40" t="s">
        <v>133</v>
      </c>
      <c r="B27" s="10" t="s">
        <v>160</v>
      </c>
      <c r="C27" s="69">
        <v>310000</v>
      </c>
      <c r="D27" s="69">
        <v>360000</v>
      </c>
      <c r="E27" s="69">
        <v>360000</v>
      </c>
    </row>
    <row r="28" spans="1:5" ht="41.25" thickBot="1">
      <c r="A28" s="236" t="s">
        <v>405</v>
      </c>
      <c r="B28" s="272" t="s">
        <v>408</v>
      </c>
      <c r="C28" s="225">
        <f>C29+C32</f>
        <v>3050000</v>
      </c>
      <c r="D28" s="225">
        <f>D29+D32</f>
        <v>3115000</v>
      </c>
      <c r="E28" s="225">
        <f>E29+E32</f>
        <v>3115000</v>
      </c>
    </row>
    <row r="29" spans="1:5" ht="28.5" customHeight="1" thickBot="1">
      <c r="A29" s="294" t="s">
        <v>406</v>
      </c>
      <c r="B29" s="295" t="s">
        <v>407</v>
      </c>
      <c r="C29" s="296">
        <f>C30</f>
        <v>950000</v>
      </c>
      <c r="D29" s="296">
        <f>D30</f>
        <v>1000000</v>
      </c>
      <c r="E29" s="296">
        <f>E30</f>
        <v>1000000</v>
      </c>
    </row>
    <row r="30" spans="1:5" ht="40.5" customHeight="1" thickBot="1">
      <c r="A30" s="40" t="s">
        <v>434</v>
      </c>
      <c r="B30" s="10" t="s">
        <v>136</v>
      </c>
      <c r="C30" s="69">
        <v>950000</v>
      </c>
      <c r="D30" s="69">
        <v>1000000</v>
      </c>
      <c r="E30" s="69">
        <v>1000000</v>
      </c>
    </row>
    <row r="31" spans="1:5" ht="44.25" customHeight="1" thickBot="1">
      <c r="A31" s="40" t="s">
        <v>135</v>
      </c>
      <c r="B31" s="10" t="s">
        <v>136</v>
      </c>
      <c r="C31" s="69">
        <v>950000</v>
      </c>
      <c r="D31" s="69">
        <v>1000000</v>
      </c>
      <c r="E31" s="69">
        <v>1000000</v>
      </c>
    </row>
    <row r="32" spans="1:5" ht="43.5" customHeight="1" thickBot="1">
      <c r="A32" s="237" t="s">
        <v>410</v>
      </c>
      <c r="B32" s="238" t="s">
        <v>409</v>
      </c>
      <c r="C32" s="239">
        <v>2100000</v>
      </c>
      <c r="D32" s="239">
        <v>2115000</v>
      </c>
      <c r="E32" s="239">
        <v>2115000</v>
      </c>
    </row>
    <row r="33" spans="1:5" ht="67.5" customHeight="1" thickBot="1">
      <c r="A33" s="40" t="s">
        <v>435</v>
      </c>
      <c r="B33" s="10" t="s">
        <v>138</v>
      </c>
      <c r="C33" s="69">
        <v>2100000</v>
      </c>
      <c r="D33" s="69">
        <v>2115000</v>
      </c>
      <c r="E33" s="69">
        <v>2115000</v>
      </c>
    </row>
    <row r="34" spans="1:5" ht="63" customHeight="1" thickBot="1">
      <c r="A34" s="40" t="s">
        <v>137</v>
      </c>
      <c r="B34" s="40" t="s">
        <v>138</v>
      </c>
      <c r="C34" s="69">
        <v>2100000</v>
      </c>
      <c r="D34" s="69">
        <v>2115000</v>
      </c>
      <c r="E34" s="69">
        <v>2115000</v>
      </c>
    </row>
    <row r="35" spans="1:5" ht="16.5" thickBot="1">
      <c r="A35" s="273" t="s">
        <v>411</v>
      </c>
      <c r="B35" s="274" t="s">
        <v>412</v>
      </c>
      <c r="C35" s="275">
        <f>C36</f>
        <v>35000</v>
      </c>
      <c r="D35" s="275">
        <f>D36</f>
        <v>35000</v>
      </c>
      <c r="E35" s="275">
        <f>E36</f>
        <v>40000</v>
      </c>
    </row>
    <row r="36" spans="1:5" ht="95.25" thickBot="1">
      <c r="A36" s="276" t="s">
        <v>414</v>
      </c>
      <c r="B36" s="234" t="s">
        <v>413</v>
      </c>
      <c r="C36" s="232">
        <v>35000</v>
      </c>
      <c r="D36" s="232">
        <v>35000</v>
      </c>
      <c r="E36" s="232">
        <v>40000</v>
      </c>
    </row>
    <row r="37" spans="1:5" ht="79.5" thickBot="1">
      <c r="A37" s="276" t="s">
        <v>437</v>
      </c>
      <c r="B37" s="234" t="s">
        <v>42</v>
      </c>
      <c r="C37" s="69">
        <v>35000</v>
      </c>
      <c r="D37" s="69">
        <v>35000</v>
      </c>
      <c r="E37" s="69">
        <v>40000</v>
      </c>
    </row>
    <row r="38" spans="1:5" ht="90.75" customHeight="1" thickBot="1">
      <c r="A38" s="40" t="s">
        <v>436</v>
      </c>
      <c r="B38" s="40" t="s">
        <v>42</v>
      </c>
      <c r="C38" s="69">
        <v>35000</v>
      </c>
      <c r="D38" s="69">
        <v>35000</v>
      </c>
      <c r="E38" s="69">
        <v>40000</v>
      </c>
    </row>
    <row r="39" spans="1:5" ht="90.75" customHeight="1" thickBot="1">
      <c r="A39" s="277" t="s">
        <v>415</v>
      </c>
      <c r="B39" s="277" t="s">
        <v>416</v>
      </c>
      <c r="C39" s="278">
        <f>C40+C45</f>
        <v>237530</v>
      </c>
      <c r="D39" s="278">
        <f>D40+D45</f>
        <v>296580</v>
      </c>
      <c r="E39" s="278">
        <f>E40+E45</f>
        <v>529140</v>
      </c>
    </row>
    <row r="40" spans="1:5" ht="114" customHeight="1" thickBot="1">
      <c r="A40" s="229" t="s">
        <v>419</v>
      </c>
      <c r="B40" s="229" t="s">
        <v>420</v>
      </c>
      <c r="C40" s="225">
        <v>117530</v>
      </c>
      <c r="D40" s="233">
        <v>176580</v>
      </c>
      <c r="E40" s="233">
        <f>E41+E42</f>
        <v>409140</v>
      </c>
    </row>
    <row r="41" spans="1:5" ht="86.25" customHeight="1" thickBot="1">
      <c r="A41" s="40" t="s">
        <v>438</v>
      </c>
      <c r="B41" s="40" t="s">
        <v>207</v>
      </c>
      <c r="C41" s="267">
        <v>87530</v>
      </c>
      <c r="D41" s="69">
        <v>176580</v>
      </c>
      <c r="E41" s="69">
        <v>194240</v>
      </c>
    </row>
    <row r="42" spans="1:5" ht="90.75" customHeight="1" thickBot="1">
      <c r="A42" s="40" t="s">
        <v>206</v>
      </c>
      <c r="B42" s="40" t="s">
        <v>207</v>
      </c>
      <c r="C42" s="267">
        <v>87530</v>
      </c>
      <c r="D42" s="69">
        <v>176580</v>
      </c>
      <c r="E42" s="69">
        <v>214900</v>
      </c>
    </row>
    <row r="43" spans="1:5" ht="90.75" customHeight="1" thickBot="1">
      <c r="A43" s="40" t="s">
        <v>505</v>
      </c>
      <c r="B43" s="40" t="s">
        <v>506</v>
      </c>
      <c r="C43" s="267">
        <v>30000</v>
      </c>
      <c r="D43" s="267">
        <v>0</v>
      </c>
      <c r="E43" s="267">
        <v>0</v>
      </c>
    </row>
    <row r="44" spans="1:5" ht="90.75" customHeight="1" thickBot="1">
      <c r="A44" s="40" t="s">
        <v>126</v>
      </c>
      <c r="B44" s="40" t="s">
        <v>506</v>
      </c>
      <c r="C44" s="267">
        <v>30000</v>
      </c>
      <c r="D44" s="267">
        <v>0</v>
      </c>
      <c r="E44" s="267">
        <v>0</v>
      </c>
    </row>
    <row r="45" spans="1:5" ht="129.75" customHeight="1" thickBot="1">
      <c r="A45" s="299" t="s">
        <v>440</v>
      </c>
      <c r="B45" s="300" t="s">
        <v>439</v>
      </c>
      <c r="C45" s="225">
        <v>120000</v>
      </c>
      <c r="D45" s="233">
        <v>120000</v>
      </c>
      <c r="E45" s="233">
        <v>120000</v>
      </c>
    </row>
    <row r="46" spans="1:5" ht="129.75" customHeight="1" thickBot="1">
      <c r="A46" s="280" t="s">
        <v>461</v>
      </c>
      <c r="B46" s="279" t="s">
        <v>463</v>
      </c>
      <c r="C46" s="267">
        <v>120000</v>
      </c>
      <c r="D46" s="267">
        <v>120000</v>
      </c>
      <c r="E46" s="267">
        <v>120000</v>
      </c>
    </row>
    <row r="47" spans="1:5" ht="125.25" customHeight="1" thickBot="1">
      <c r="A47" s="291" t="s">
        <v>442</v>
      </c>
      <c r="B47" s="292" t="s">
        <v>462</v>
      </c>
      <c r="C47" s="267">
        <v>120000</v>
      </c>
      <c r="D47" s="267">
        <v>120000</v>
      </c>
      <c r="E47" s="267">
        <v>120000</v>
      </c>
    </row>
    <row r="48" spans="1:5" ht="105" customHeight="1" thickBot="1">
      <c r="A48" s="281" t="s">
        <v>387</v>
      </c>
      <c r="B48" s="293" t="s">
        <v>441</v>
      </c>
      <c r="C48" s="69">
        <v>120000</v>
      </c>
      <c r="D48" s="69">
        <v>120000</v>
      </c>
      <c r="E48" s="267">
        <v>120000</v>
      </c>
    </row>
    <row r="49" spans="1:5" ht="42.75" customHeight="1" thickBot="1">
      <c r="A49" s="277" t="s">
        <v>421</v>
      </c>
      <c r="B49" s="277" t="s">
        <v>422</v>
      </c>
      <c r="C49" s="278">
        <f>C50</f>
        <v>114936.49</v>
      </c>
      <c r="D49" s="278">
        <f>D50</f>
        <v>0</v>
      </c>
      <c r="E49" s="278">
        <v>0</v>
      </c>
    </row>
    <row r="50" spans="1:5" ht="58.5" customHeight="1" thickBot="1">
      <c r="A50" s="40" t="s">
        <v>423</v>
      </c>
      <c r="B50" s="40" t="s">
        <v>424</v>
      </c>
      <c r="C50" s="69">
        <v>114936.49</v>
      </c>
      <c r="D50" s="69">
        <v>0</v>
      </c>
      <c r="E50" s="69">
        <v>0</v>
      </c>
    </row>
    <row r="51" spans="1:5" ht="58.5" customHeight="1" thickBot="1">
      <c r="A51" s="40" t="s">
        <v>465</v>
      </c>
      <c r="B51" s="40" t="s">
        <v>464</v>
      </c>
      <c r="C51" s="69">
        <v>114936.49</v>
      </c>
      <c r="D51" s="69">
        <v>0</v>
      </c>
      <c r="E51" s="69">
        <v>0</v>
      </c>
    </row>
    <row r="52" spans="1:5" ht="75.75" customHeight="1" thickBot="1">
      <c r="A52" s="40" t="s">
        <v>443</v>
      </c>
      <c r="B52" s="40" t="s">
        <v>131</v>
      </c>
      <c r="C52" s="69">
        <v>114936.49</v>
      </c>
      <c r="D52" s="69">
        <v>0</v>
      </c>
      <c r="E52" s="69">
        <v>0</v>
      </c>
    </row>
    <row r="53" spans="1:5" ht="65.25" customHeight="1" thickBot="1">
      <c r="A53" s="227" t="s">
        <v>132</v>
      </c>
      <c r="B53" s="87" t="s">
        <v>131</v>
      </c>
      <c r="C53" s="69">
        <v>114936.49</v>
      </c>
      <c r="D53" s="69">
        <v>0</v>
      </c>
      <c r="E53" s="69">
        <v>0</v>
      </c>
    </row>
    <row r="54" spans="1:5" ht="35.25" customHeight="1" thickBot="1">
      <c r="A54" s="282" t="s">
        <v>459</v>
      </c>
      <c r="B54" s="283" t="s">
        <v>460</v>
      </c>
      <c r="C54" s="284">
        <f>C55</f>
        <v>11818754.13</v>
      </c>
      <c r="D54" s="284">
        <f>D55</f>
        <v>9550946.6</v>
      </c>
      <c r="E54" s="284">
        <f>E55</f>
        <v>9179400</v>
      </c>
    </row>
    <row r="55" spans="1:5" ht="61.5" thickBot="1">
      <c r="A55" s="226" t="s">
        <v>127</v>
      </c>
      <c r="B55" s="226" t="s">
        <v>87</v>
      </c>
      <c r="C55" s="288">
        <f>C56+C64+C67+C74</f>
        <v>11818754.13</v>
      </c>
      <c r="D55" s="288">
        <f>D56+D64+D67</f>
        <v>9550946.6</v>
      </c>
      <c r="E55" s="275">
        <f>E56+E64+E67+E74</f>
        <v>9179400</v>
      </c>
    </row>
    <row r="56" spans="1:5" ht="53.25" customHeight="1" thickBot="1">
      <c r="A56" s="269" t="s">
        <v>425</v>
      </c>
      <c r="B56" s="235" t="s">
        <v>426</v>
      </c>
      <c r="C56" s="230">
        <f>C58+C61</f>
        <v>10308290</v>
      </c>
      <c r="D56" s="230">
        <f>D58+D61</f>
        <v>9345200</v>
      </c>
      <c r="E56" s="230">
        <v>8964500</v>
      </c>
    </row>
    <row r="57" spans="1:5" ht="53.25" customHeight="1" thickBot="1">
      <c r="A57" s="269" t="s">
        <v>520</v>
      </c>
      <c r="B57" s="235" t="s">
        <v>521</v>
      </c>
      <c r="C57" s="230">
        <v>9994800</v>
      </c>
      <c r="D57" s="230">
        <v>9345200</v>
      </c>
      <c r="E57" s="230">
        <v>8964500</v>
      </c>
    </row>
    <row r="58" spans="1:5" ht="48" customHeight="1" thickBot="1">
      <c r="A58" s="79" t="s">
        <v>444</v>
      </c>
      <c r="B58" s="285" t="s">
        <v>128</v>
      </c>
      <c r="C58" s="232">
        <v>9994800</v>
      </c>
      <c r="D58" s="232">
        <v>9345200</v>
      </c>
      <c r="E58" s="232">
        <v>8964500</v>
      </c>
    </row>
    <row r="59" spans="1:5" ht="32.25" thickBot="1">
      <c r="A59" s="40" t="s">
        <v>427</v>
      </c>
      <c r="B59" s="40" t="s">
        <v>128</v>
      </c>
      <c r="C59" s="232">
        <v>9994800</v>
      </c>
      <c r="D59" s="69">
        <v>9345200</v>
      </c>
      <c r="E59" s="232">
        <v>8964500</v>
      </c>
    </row>
    <row r="60" spans="1:5" ht="39.75" customHeight="1" thickBot="1">
      <c r="A60" s="229" t="s">
        <v>522</v>
      </c>
      <c r="B60" s="229" t="s">
        <v>431</v>
      </c>
      <c r="C60" s="233">
        <v>313490</v>
      </c>
      <c r="D60" s="233">
        <v>0</v>
      </c>
      <c r="E60" s="233">
        <v>0</v>
      </c>
    </row>
    <row r="61" spans="1:5" ht="32.25" thickBot="1">
      <c r="A61" s="40" t="s">
        <v>519</v>
      </c>
      <c r="B61" s="40" t="s">
        <v>433</v>
      </c>
      <c r="C61" s="69">
        <v>313490</v>
      </c>
      <c r="D61" s="69">
        <v>0</v>
      </c>
      <c r="E61" s="69">
        <v>0</v>
      </c>
    </row>
    <row r="62" spans="1:5" ht="32.25" thickBot="1">
      <c r="A62" s="40" t="s">
        <v>432</v>
      </c>
      <c r="B62" s="40" t="s">
        <v>433</v>
      </c>
      <c r="C62" s="69">
        <v>313490</v>
      </c>
      <c r="D62" s="69">
        <v>0</v>
      </c>
      <c r="E62" s="69">
        <v>0</v>
      </c>
    </row>
    <row r="63" spans="1:5" ht="54" customHeight="1" thickBot="1">
      <c r="A63" s="229" t="s">
        <v>523</v>
      </c>
      <c r="B63" s="229" t="s">
        <v>524</v>
      </c>
      <c r="C63" s="233">
        <v>535093</v>
      </c>
      <c r="D63" s="233">
        <v>0</v>
      </c>
      <c r="E63" s="233">
        <v>0</v>
      </c>
    </row>
    <row r="64" spans="1:5" ht="33" customHeight="1" thickBot="1">
      <c r="A64" s="229" t="s">
        <v>456</v>
      </c>
      <c r="B64" s="229" t="s">
        <v>457</v>
      </c>
      <c r="C64" s="233">
        <v>535093</v>
      </c>
      <c r="D64" s="233">
        <v>0</v>
      </c>
      <c r="E64" s="233">
        <v>0</v>
      </c>
    </row>
    <row r="65" spans="1:5" ht="16.5" thickBot="1">
      <c r="A65" s="40" t="s">
        <v>458</v>
      </c>
      <c r="B65" s="40" t="s">
        <v>130</v>
      </c>
      <c r="C65" s="69">
        <v>535093</v>
      </c>
      <c r="D65" s="69">
        <v>0</v>
      </c>
      <c r="E65" s="69">
        <v>0</v>
      </c>
    </row>
    <row r="66" spans="1:5" ht="37.5" customHeight="1" thickBot="1">
      <c r="A66" s="40" t="s">
        <v>455</v>
      </c>
      <c r="B66" s="40" t="s">
        <v>130</v>
      </c>
      <c r="C66" s="69">
        <v>535093</v>
      </c>
      <c r="D66" s="69">
        <v>0</v>
      </c>
      <c r="E66" s="69">
        <v>0</v>
      </c>
    </row>
    <row r="67" spans="1:5" ht="51" customHeight="1" thickBot="1">
      <c r="A67" s="229" t="s">
        <v>504</v>
      </c>
      <c r="B67" s="229" t="s">
        <v>466</v>
      </c>
      <c r="C67" s="233">
        <f>C68+C71</f>
        <v>203010</v>
      </c>
      <c r="D67" s="233">
        <f>D68+D71</f>
        <v>205746.6</v>
      </c>
      <c r="E67" s="233">
        <v>214900</v>
      </c>
    </row>
    <row r="68" spans="1:5" ht="64.5" customHeight="1" thickBot="1">
      <c r="A68" s="229" t="s">
        <v>445</v>
      </c>
      <c r="B68" s="229" t="s">
        <v>446</v>
      </c>
      <c r="C68" s="233">
        <v>202300</v>
      </c>
      <c r="D68" s="233">
        <v>205000</v>
      </c>
      <c r="E68" s="233">
        <v>214900</v>
      </c>
    </row>
    <row r="69" spans="1:5" ht="82.5" customHeight="1" thickBot="1">
      <c r="A69" s="79" t="s">
        <v>447</v>
      </c>
      <c r="B69" s="40" t="s">
        <v>129</v>
      </c>
      <c r="C69" s="69">
        <v>202300</v>
      </c>
      <c r="D69" s="69">
        <v>205000</v>
      </c>
      <c r="E69" s="69">
        <v>214900</v>
      </c>
    </row>
    <row r="70" spans="1:5" ht="59.25" customHeight="1" thickBot="1">
      <c r="A70" s="40" t="s">
        <v>428</v>
      </c>
      <c r="B70" s="40" t="s">
        <v>129</v>
      </c>
      <c r="C70" s="69">
        <v>202300</v>
      </c>
      <c r="D70" s="69">
        <v>205000</v>
      </c>
      <c r="E70" s="69">
        <v>214900</v>
      </c>
    </row>
    <row r="71" spans="1:5" ht="81" customHeight="1" thickBot="1">
      <c r="A71" s="229" t="s">
        <v>448</v>
      </c>
      <c r="B71" s="229" t="s">
        <v>450</v>
      </c>
      <c r="C71" s="233">
        <v>710</v>
      </c>
      <c r="D71" s="233">
        <v>746.6</v>
      </c>
      <c r="E71" s="233">
        <v>0</v>
      </c>
    </row>
    <row r="72" spans="1:5" ht="83.25" customHeight="1" thickBot="1">
      <c r="A72" s="79" t="s">
        <v>449</v>
      </c>
      <c r="B72" s="40" t="s">
        <v>377</v>
      </c>
      <c r="C72" s="69">
        <v>710</v>
      </c>
      <c r="D72" s="69">
        <v>746.6</v>
      </c>
      <c r="E72" s="69">
        <v>0</v>
      </c>
    </row>
    <row r="73" spans="1:5" ht="72" customHeight="1" thickBot="1">
      <c r="A73" s="40" t="s">
        <v>429</v>
      </c>
      <c r="B73" s="40" t="s">
        <v>377</v>
      </c>
      <c r="C73" s="69">
        <v>710</v>
      </c>
      <c r="D73" s="69">
        <v>746.6</v>
      </c>
      <c r="E73" s="69">
        <v>0</v>
      </c>
    </row>
    <row r="74" spans="1:5" ht="48" customHeight="1" thickBot="1">
      <c r="A74" s="229" t="s">
        <v>451</v>
      </c>
      <c r="B74" s="229" t="s">
        <v>452</v>
      </c>
      <c r="C74" s="233">
        <v>772361.13</v>
      </c>
      <c r="D74" s="233">
        <v>0</v>
      </c>
      <c r="E74" s="233">
        <v>0</v>
      </c>
    </row>
    <row r="75" spans="1:5" ht="102" customHeight="1" thickBot="1">
      <c r="A75" s="40" t="s">
        <v>453</v>
      </c>
      <c r="B75" s="40" t="s">
        <v>454</v>
      </c>
      <c r="C75" s="69">
        <v>772361.13</v>
      </c>
      <c r="D75" s="69">
        <v>0</v>
      </c>
      <c r="E75" s="69">
        <v>0</v>
      </c>
    </row>
    <row r="76" spans="1:5" ht="99.75" customHeight="1" thickBot="1">
      <c r="A76" s="40" t="s">
        <v>430</v>
      </c>
      <c r="B76" s="40" t="s">
        <v>328</v>
      </c>
      <c r="C76" s="69">
        <v>772361.13</v>
      </c>
      <c r="D76" s="69">
        <v>0</v>
      </c>
      <c r="E76" s="69">
        <v>0</v>
      </c>
    </row>
    <row r="77" spans="1:5" ht="16.5" thickBot="1">
      <c r="A77" s="286"/>
      <c r="B77" s="287" t="s">
        <v>88</v>
      </c>
      <c r="C77" s="288">
        <f>C11+C54</f>
        <v>16481220.620000001</v>
      </c>
      <c r="D77" s="288">
        <f>D11+D54</f>
        <v>14281526.6</v>
      </c>
      <c r="E77" s="288">
        <f>E11+E54</f>
        <v>14149540</v>
      </c>
    </row>
  </sheetData>
  <sheetProtection/>
  <mergeCells count="5">
    <mergeCell ref="A5:C6"/>
    <mergeCell ref="A7:C7"/>
    <mergeCell ref="A8:A9"/>
    <mergeCell ref="B8:B9"/>
    <mergeCell ref="C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5"/>
  <sheetViews>
    <sheetView zoomScalePageLayoutView="0" workbookViewId="0" topLeftCell="A16">
      <selection activeCell="B4" sqref="B4"/>
    </sheetView>
  </sheetViews>
  <sheetFormatPr defaultColWidth="9.00390625" defaultRowHeight="15.75"/>
  <cols>
    <col min="1" max="1" width="39.25390625" style="0" customWidth="1"/>
    <col min="2" max="2" width="45.00390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8" width="9.00390625" style="0" hidden="1" customWidth="1"/>
  </cols>
  <sheetData>
    <row r="1" spans="1:2" ht="15.75">
      <c r="A1" s="1"/>
      <c r="B1" s="1" t="s">
        <v>175</v>
      </c>
    </row>
    <row r="2" spans="1:2" ht="15.75">
      <c r="A2" s="1"/>
      <c r="B2" s="1" t="s">
        <v>266</v>
      </c>
    </row>
    <row r="3" spans="1:2" ht="15.75">
      <c r="A3" s="1"/>
      <c r="B3" s="1" t="s">
        <v>527</v>
      </c>
    </row>
    <row r="4" spans="1:2" ht="15.75">
      <c r="A4" s="1"/>
      <c r="B4" s="1" t="s">
        <v>637</v>
      </c>
    </row>
    <row r="5" ht="15.75">
      <c r="A5" s="13"/>
    </row>
    <row r="6" spans="1:2" ht="58.5" customHeight="1">
      <c r="A6" s="352" t="s">
        <v>548</v>
      </c>
      <c r="B6" s="352"/>
    </row>
    <row r="7" ht="16.5" thickBot="1">
      <c r="A7" s="14"/>
    </row>
    <row r="8" spans="1:3" ht="43.5" thickBot="1">
      <c r="A8" s="23" t="s">
        <v>39</v>
      </c>
      <c r="B8" s="23" t="s">
        <v>96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40</v>
      </c>
      <c r="C10" s="22"/>
    </row>
    <row r="11" spans="1:3" ht="98.25" thickBot="1">
      <c r="A11" s="2" t="s">
        <v>122</v>
      </c>
      <c r="B11" s="10" t="s">
        <v>579</v>
      </c>
      <c r="C11" s="16"/>
    </row>
    <row r="12" spans="1:3" ht="142.5" thickBot="1">
      <c r="A12" s="4" t="s">
        <v>97</v>
      </c>
      <c r="B12" s="25" t="s">
        <v>41</v>
      </c>
      <c r="C12" s="16"/>
    </row>
    <row r="13" spans="1:3" ht="63.75" thickBot="1">
      <c r="A13" s="4" t="s">
        <v>98</v>
      </c>
      <c r="B13" s="25" t="s">
        <v>99</v>
      </c>
      <c r="C13" s="16"/>
    </row>
    <row r="14" spans="1:3" ht="16.5" thickBot="1">
      <c r="A14" s="4" t="s">
        <v>100</v>
      </c>
      <c r="B14" s="25" t="s">
        <v>101</v>
      </c>
      <c r="C14" s="16"/>
    </row>
    <row r="15" spans="1:3" ht="63.75" thickBot="1">
      <c r="A15" s="7" t="s">
        <v>133</v>
      </c>
      <c r="B15" s="20" t="s">
        <v>134</v>
      </c>
      <c r="C15" s="22"/>
    </row>
    <row r="16" spans="1:3" ht="87" customHeight="1">
      <c r="A16" s="360" t="s">
        <v>135</v>
      </c>
      <c r="B16" s="362" t="s">
        <v>136</v>
      </c>
      <c r="C16" s="364"/>
    </row>
    <row r="17" spans="1:3" ht="0.75" customHeight="1" thickBot="1">
      <c r="A17" s="361"/>
      <c r="B17" s="363"/>
      <c r="C17" s="364"/>
    </row>
    <row r="18" spans="1:3" ht="48" thickBot="1">
      <c r="A18" s="4" t="s">
        <v>137</v>
      </c>
      <c r="B18" s="25" t="s">
        <v>138</v>
      </c>
      <c r="C18" s="16"/>
    </row>
    <row r="19" spans="1:3" ht="32.25" thickBot="1">
      <c r="A19" s="21">
        <v>908</v>
      </c>
      <c r="B19" s="26" t="s">
        <v>123</v>
      </c>
      <c r="C19" s="16"/>
    </row>
    <row r="20" spans="1:3" ht="102.75" customHeight="1" thickBot="1">
      <c r="A20" s="4" t="s">
        <v>124</v>
      </c>
      <c r="B20" s="20" t="s">
        <v>42</v>
      </c>
      <c r="C20" s="16"/>
    </row>
    <row r="21" spans="1:99" ht="105.75" customHeight="1" thickBot="1">
      <c r="A21" s="4" t="s">
        <v>206</v>
      </c>
      <c r="B21" s="365" t="s">
        <v>207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7"/>
      <c r="CU21" s="224"/>
    </row>
    <row r="22" spans="1:3" ht="82.5" customHeight="1" thickBot="1">
      <c r="A22" s="4" t="s">
        <v>126</v>
      </c>
      <c r="B22" s="9" t="s">
        <v>139</v>
      </c>
      <c r="C22" s="16"/>
    </row>
    <row r="23" spans="1:3" ht="104.25" customHeight="1" thickBot="1">
      <c r="A23" s="240" t="s">
        <v>387</v>
      </c>
      <c r="B23" s="241" t="s">
        <v>386</v>
      </c>
      <c r="C23" s="16"/>
    </row>
    <row r="24" spans="1:3" ht="87.75" customHeight="1" thickBot="1">
      <c r="A24" s="4" t="s">
        <v>132</v>
      </c>
      <c r="B24" s="25" t="s">
        <v>131</v>
      </c>
      <c r="C24" s="16"/>
    </row>
    <row r="25" spans="1:3" ht="34.5" customHeight="1" thickBot="1">
      <c r="A25" s="4" t="s">
        <v>528</v>
      </c>
      <c r="B25" s="25" t="s">
        <v>158</v>
      </c>
      <c r="C25" s="16"/>
    </row>
    <row r="26" spans="1:107" ht="26.25" customHeight="1" thickBot="1">
      <c r="A26" s="21">
        <v>202</v>
      </c>
      <c r="B26" s="70" t="s">
        <v>86</v>
      </c>
      <c r="C26" s="16"/>
      <c r="DC26" t="s">
        <v>502</v>
      </c>
    </row>
    <row r="27" spans="1:3" ht="32.25" thickBot="1">
      <c r="A27" s="4" t="s">
        <v>427</v>
      </c>
      <c r="B27" s="25" t="s">
        <v>128</v>
      </c>
      <c r="C27" s="16"/>
    </row>
    <row r="28" spans="1:3" ht="32.25" thickBot="1">
      <c r="A28" s="4" t="s">
        <v>432</v>
      </c>
      <c r="B28" s="25" t="s">
        <v>431</v>
      </c>
      <c r="C28" s="16"/>
    </row>
    <row r="29" spans="1:3" ht="16.5" thickBot="1">
      <c r="A29" s="4" t="s">
        <v>484</v>
      </c>
      <c r="B29" s="25" t="s">
        <v>130</v>
      </c>
      <c r="C29" s="16"/>
    </row>
    <row r="30" spans="1:3" ht="89.25" customHeight="1" thickBot="1">
      <c r="A30" s="170" t="s">
        <v>485</v>
      </c>
      <c r="B30" s="171" t="s">
        <v>129</v>
      </c>
      <c r="C30" s="16"/>
    </row>
    <row r="31" spans="1:3" ht="95.25" customHeight="1" thickBot="1">
      <c r="A31" s="170" t="s">
        <v>429</v>
      </c>
      <c r="B31" s="171" t="s">
        <v>377</v>
      </c>
      <c r="C31" s="16"/>
    </row>
    <row r="32" spans="1:3" ht="98.25" customHeight="1" thickBot="1">
      <c r="A32" s="170" t="s">
        <v>430</v>
      </c>
      <c r="B32" s="171" t="s">
        <v>328</v>
      </c>
      <c r="C32" s="16"/>
    </row>
    <row r="33" spans="1:3" ht="126" customHeight="1" thickBot="1">
      <c r="A33" s="170" t="s">
        <v>140</v>
      </c>
      <c r="B33" s="171" t="s">
        <v>321</v>
      </c>
      <c r="C33" s="16"/>
    </row>
    <row r="34" spans="1:3" ht="63.75" thickBot="1">
      <c r="A34" s="4" t="s">
        <v>529</v>
      </c>
      <c r="B34" s="25" t="s">
        <v>530</v>
      </c>
      <c r="C34" s="16"/>
    </row>
    <row r="35" spans="1:3" ht="15.75">
      <c r="A35" s="301"/>
      <c r="B35" s="302"/>
      <c r="C35" s="16"/>
    </row>
  </sheetData>
  <sheetProtection/>
  <mergeCells count="5">
    <mergeCell ref="A16:A17"/>
    <mergeCell ref="B16:B17"/>
    <mergeCell ref="C16:C17"/>
    <mergeCell ref="A6:B6"/>
    <mergeCell ref="B21:AQ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22" sqref="F22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71" t="s">
        <v>531</v>
      </c>
      <c r="C1" s="371"/>
      <c r="D1" s="371"/>
      <c r="E1" s="371"/>
      <c r="F1" s="371"/>
    </row>
    <row r="2" spans="2:6" ht="15.75" customHeight="1">
      <c r="B2" s="371"/>
      <c r="C2" s="371"/>
      <c r="D2" s="371"/>
      <c r="E2" s="371"/>
      <c r="F2" s="371"/>
    </row>
    <row r="3" spans="2:6" ht="15.75">
      <c r="B3" s="371"/>
      <c r="C3" s="371"/>
      <c r="D3" s="371"/>
      <c r="E3" s="371"/>
      <c r="F3" s="371"/>
    </row>
    <row r="4" spans="2:6" ht="15.75">
      <c r="B4" s="371"/>
      <c r="C4" s="371"/>
      <c r="D4" s="371"/>
      <c r="E4" s="371"/>
      <c r="F4" s="371"/>
    </row>
    <row r="5" spans="3:6" ht="15.75">
      <c r="C5" s="354" t="s">
        <v>638</v>
      </c>
      <c r="D5" s="354"/>
      <c r="E5" s="354"/>
      <c r="F5" s="354"/>
    </row>
    <row r="6" spans="1:6" ht="36.75" customHeight="1">
      <c r="A6" s="369" t="s">
        <v>532</v>
      </c>
      <c r="B6" s="369"/>
      <c r="C6" s="369"/>
      <c r="D6" s="370"/>
      <c r="E6" s="370"/>
      <c r="F6" s="370"/>
    </row>
    <row r="7" ht="19.5" thickBot="1">
      <c r="A7" s="27"/>
    </row>
    <row r="8" spans="1:6" ht="38.25" customHeight="1">
      <c r="A8" s="360" t="s">
        <v>103</v>
      </c>
      <c r="B8" s="360" t="s">
        <v>104</v>
      </c>
      <c r="C8" s="56" t="s">
        <v>329</v>
      </c>
      <c r="E8" s="56" t="s">
        <v>385</v>
      </c>
      <c r="F8" s="56" t="s">
        <v>533</v>
      </c>
    </row>
    <row r="9" spans="1:6" ht="15.75">
      <c r="A9" s="368"/>
      <c r="B9" s="368"/>
      <c r="C9" s="6" t="s">
        <v>105</v>
      </c>
      <c r="E9" s="6" t="s">
        <v>105</v>
      </c>
      <c r="F9" s="6" t="s">
        <v>105</v>
      </c>
    </row>
    <row r="10" spans="1:6" ht="16.5" thickBot="1">
      <c r="A10" s="361"/>
      <c r="B10" s="361"/>
      <c r="C10" s="5" t="s">
        <v>468</v>
      </c>
      <c r="E10" s="5" t="s">
        <v>468</v>
      </c>
      <c r="F10" s="5" t="s">
        <v>467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303" t="s">
        <v>534</v>
      </c>
      <c r="B12" s="304" t="s">
        <v>106</v>
      </c>
      <c r="C12" s="305">
        <f>C15+C20</f>
        <v>0</v>
      </c>
      <c r="D12" s="306"/>
      <c r="E12" s="305">
        <f>E15+E20</f>
        <v>0</v>
      </c>
      <c r="F12" s="305">
        <f>F15+F20</f>
        <v>0</v>
      </c>
    </row>
    <row r="13" spans="1:6" ht="16.5" thickBot="1">
      <c r="A13" s="28" t="s">
        <v>107</v>
      </c>
      <c r="B13" s="19"/>
      <c r="C13" s="33"/>
      <c r="E13" s="33"/>
      <c r="F13" s="33"/>
    </row>
    <row r="14" spans="1:6" ht="47.25" customHeight="1" thickBot="1">
      <c r="A14" s="29" t="s">
        <v>469</v>
      </c>
      <c r="B14" s="19" t="s">
        <v>470</v>
      </c>
      <c r="C14" s="33">
        <v>0</v>
      </c>
      <c r="D14" s="309"/>
      <c r="E14" s="33">
        <v>0</v>
      </c>
      <c r="F14" s="33">
        <v>0</v>
      </c>
    </row>
    <row r="15" spans="1:6" ht="48" thickBot="1">
      <c r="A15" s="307" t="s">
        <v>471</v>
      </c>
      <c r="B15" s="308" t="s">
        <v>472</v>
      </c>
      <c r="C15" s="310">
        <v>-16481220.62</v>
      </c>
      <c r="D15" s="306"/>
      <c r="E15" s="310">
        <v>-14281526.6</v>
      </c>
      <c r="F15" s="311">
        <v>-14149540</v>
      </c>
    </row>
    <row r="16" spans="1:6" ht="32.25" thickBot="1">
      <c r="A16" s="29" t="s">
        <v>473</v>
      </c>
      <c r="B16" s="19" t="s">
        <v>474</v>
      </c>
      <c r="C16" s="65">
        <v>-16481220.62</v>
      </c>
      <c r="E16" s="65">
        <v>-14281526.6</v>
      </c>
      <c r="F16" s="223">
        <v>-14149540</v>
      </c>
    </row>
    <row r="17" spans="1:6" ht="48" thickBot="1">
      <c r="A17" s="29" t="s">
        <v>475</v>
      </c>
      <c r="B17" s="19" t="s">
        <v>108</v>
      </c>
      <c r="C17" s="65">
        <v>-16481220.62</v>
      </c>
      <c r="E17" s="65">
        <v>-14281526.6</v>
      </c>
      <c r="F17" s="223">
        <v>-14149540</v>
      </c>
    </row>
    <row r="18" spans="1:6" ht="63.75" thickBot="1">
      <c r="A18" s="29" t="s">
        <v>476</v>
      </c>
      <c r="B18" s="19" t="s">
        <v>322</v>
      </c>
      <c r="C18" s="65">
        <v>-16481220.62</v>
      </c>
      <c r="E18" s="65">
        <v>-14281526.6</v>
      </c>
      <c r="F18" s="223">
        <v>-14149540</v>
      </c>
    </row>
    <row r="19" spans="1:6" ht="32.25" thickBot="1">
      <c r="A19" s="307" t="s">
        <v>477</v>
      </c>
      <c r="B19" s="308" t="s">
        <v>478</v>
      </c>
      <c r="C19" s="310">
        <v>16481220.62</v>
      </c>
      <c r="D19" s="306"/>
      <c r="E19" s="310">
        <v>14281526.6</v>
      </c>
      <c r="F19" s="311">
        <v>14149540</v>
      </c>
    </row>
    <row r="20" spans="1:6" ht="32.25" thickBot="1">
      <c r="A20" s="29" t="s">
        <v>479</v>
      </c>
      <c r="B20" s="19" t="s">
        <v>109</v>
      </c>
      <c r="C20" s="65">
        <v>16481220.62</v>
      </c>
      <c r="E20" s="65">
        <v>14281526.6</v>
      </c>
      <c r="F20" s="223">
        <v>14149540</v>
      </c>
    </row>
    <row r="21" spans="1:6" ht="48" thickBot="1">
      <c r="A21" s="29" t="s">
        <v>480</v>
      </c>
      <c r="B21" s="19" t="s">
        <v>110</v>
      </c>
      <c r="C21" s="65">
        <v>16481220.62</v>
      </c>
      <c r="E21" s="65">
        <v>14281526.6</v>
      </c>
      <c r="F21" s="223">
        <v>14149540</v>
      </c>
    </row>
    <row r="22" spans="1:6" ht="45.75" customHeight="1" thickBot="1">
      <c r="A22" s="29" t="s">
        <v>481</v>
      </c>
      <c r="B22" s="19" t="s">
        <v>141</v>
      </c>
      <c r="C22" s="65">
        <v>16481220.62</v>
      </c>
      <c r="E22" s="65">
        <v>14281526.6</v>
      </c>
      <c r="F22" s="223">
        <v>14149540</v>
      </c>
    </row>
  </sheetData>
  <sheetProtection/>
  <mergeCells count="5">
    <mergeCell ref="A8:A10"/>
    <mergeCell ref="B8:B10"/>
    <mergeCell ref="A6:F6"/>
    <mergeCell ref="B1:F4"/>
    <mergeCell ref="C5:F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875" style="0" customWidth="1"/>
    <col min="2" max="2" width="24.875" style="0" customWidth="1"/>
    <col min="3" max="3" width="39.625" style="0" customWidth="1"/>
  </cols>
  <sheetData>
    <row r="2" spans="1:3" ht="15.75">
      <c r="A2" s="116"/>
      <c r="B2" s="116"/>
      <c r="C2" s="197" t="s">
        <v>307</v>
      </c>
    </row>
    <row r="3" spans="1:3" ht="15.75">
      <c r="A3" s="116"/>
      <c r="B3" s="371" t="s">
        <v>535</v>
      </c>
      <c r="C3" s="371"/>
    </row>
    <row r="4" spans="1:3" ht="15.75">
      <c r="A4" s="353" t="s">
        <v>536</v>
      </c>
      <c r="B4" s="353"/>
      <c r="C4" s="353"/>
    </row>
    <row r="5" spans="1:3" ht="15.75">
      <c r="A5" s="30"/>
      <c r="C5" s="197" t="s">
        <v>636</v>
      </c>
    </row>
    <row r="6" spans="1:3" ht="8.25" customHeight="1">
      <c r="A6" s="369"/>
      <c r="B6" s="369"/>
      <c r="C6" s="369"/>
    </row>
    <row r="7" spans="1:3" ht="57" customHeight="1">
      <c r="A7" s="369" t="s">
        <v>537</v>
      </c>
      <c r="B7" s="369"/>
      <c r="C7" s="369"/>
    </row>
    <row r="8" spans="1:3" ht="26.25" customHeight="1">
      <c r="A8" s="352"/>
      <c r="B8" s="352"/>
      <c r="C8" s="352"/>
    </row>
    <row r="9" ht="16.5" thickBot="1">
      <c r="A9" s="12"/>
    </row>
    <row r="10" spans="1:3" ht="30" customHeight="1">
      <c r="A10" s="372" t="s">
        <v>111</v>
      </c>
      <c r="B10" s="373"/>
      <c r="C10" s="376" t="s">
        <v>112</v>
      </c>
    </row>
    <row r="11" spans="1:3" ht="16.5" thickBot="1">
      <c r="A11" s="374"/>
      <c r="B11" s="375"/>
      <c r="C11" s="377"/>
    </row>
    <row r="12" spans="1:3" ht="108" customHeight="1" thickBot="1">
      <c r="A12" s="15" t="s">
        <v>113</v>
      </c>
      <c r="B12" s="31" t="s">
        <v>114</v>
      </c>
      <c r="C12" s="378"/>
    </row>
    <row r="13" spans="1:3" ht="16.5" thickBot="1">
      <c r="A13" s="15">
        <v>1</v>
      </c>
      <c r="B13" s="23">
        <v>2</v>
      </c>
      <c r="C13" s="23">
        <v>3</v>
      </c>
    </row>
    <row r="14" spans="1:3" ht="32.25" thickBot="1">
      <c r="A14" s="15">
        <v>908</v>
      </c>
      <c r="B14" s="32"/>
      <c r="C14" s="25" t="s">
        <v>123</v>
      </c>
    </row>
    <row r="15" spans="1:3" ht="32.25" thickBot="1">
      <c r="A15" s="15">
        <v>908</v>
      </c>
      <c r="B15" s="32" t="s">
        <v>482</v>
      </c>
      <c r="C15" s="25" t="s">
        <v>322</v>
      </c>
    </row>
    <row r="16" spans="1:3" ht="32.25" thickBot="1">
      <c r="A16" s="15">
        <v>908</v>
      </c>
      <c r="B16" s="32" t="s">
        <v>483</v>
      </c>
      <c r="C16" s="25" t="s">
        <v>141</v>
      </c>
    </row>
  </sheetData>
  <sheetProtection/>
  <mergeCells count="7">
    <mergeCell ref="A4:C4"/>
    <mergeCell ref="B3:C3"/>
    <mergeCell ref="A10:B11"/>
    <mergeCell ref="C10:C12"/>
    <mergeCell ref="A8:C8"/>
    <mergeCell ref="A7:C7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02"/>
  <sheetViews>
    <sheetView zoomScale="75" zoomScaleNormal="75" zoomScalePageLayoutView="0" workbookViewId="0" topLeftCell="A101">
      <selection activeCell="A94" sqref="A94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7.25390625" style="0" customWidth="1"/>
  </cols>
  <sheetData>
    <row r="1" spans="2:4" ht="25.5" customHeight="1">
      <c r="B1" s="353" t="s">
        <v>308</v>
      </c>
      <c r="C1" s="371"/>
      <c r="D1" s="371"/>
    </row>
    <row r="2" spans="1:4" ht="39" customHeight="1">
      <c r="A2" s="353" t="s">
        <v>538</v>
      </c>
      <c r="B2" s="371"/>
      <c r="C2" s="371"/>
      <c r="D2" s="371"/>
    </row>
    <row r="3" spans="2:4" ht="24.75" customHeight="1">
      <c r="B3" s="379" t="s">
        <v>636</v>
      </c>
      <c r="C3" s="380"/>
      <c r="D3" s="380"/>
    </row>
    <row r="4" spans="1:4" ht="9" customHeight="1">
      <c r="A4" s="30"/>
      <c r="B4" s="353"/>
      <c r="C4" s="371"/>
      <c r="D4" s="371"/>
    </row>
    <row r="5" spans="1:4" ht="6" customHeight="1">
      <c r="A5" s="30"/>
      <c r="D5" s="1"/>
    </row>
    <row r="6" spans="1:4" ht="105" customHeight="1">
      <c r="A6" s="369" t="s">
        <v>580</v>
      </c>
      <c r="B6" s="369"/>
      <c r="C6" s="369"/>
      <c r="D6" s="369"/>
    </row>
    <row r="7" ht="19.5" thickBot="1">
      <c r="A7" s="43"/>
    </row>
    <row r="8" spans="1:4" ht="32.25" thickBot="1">
      <c r="A8" s="2" t="s">
        <v>59</v>
      </c>
      <c r="B8" s="2" t="s">
        <v>90</v>
      </c>
      <c r="C8" s="3" t="s">
        <v>67</v>
      </c>
      <c r="D8" s="2" t="s">
        <v>539</v>
      </c>
    </row>
    <row r="9" spans="1:4" ht="48" thickBot="1">
      <c r="A9" s="97" t="s">
        <v>369</v>
      </c>
      <c r="B9" s="98" t="s">
        <v>176</v>
      </c>
      <c r="C9" s="119"/>
      <c r="D9" s="120">
        <f>SUM(D11:D13)</f>
        <v>620300</v>
      </c>
    </row>
    <row r="10" spans="1:4" ht="32.25" thickBot="1">
      <c r="A10" s="79" t="s">
        <v>8</v>
      </c>
      <c r="B10" s="99" t="s">
        <v>177</v>
      </c>
      <c r="C10" s="121"/>
      <c r="D10" s="122">
        <f>SUM(D11:D13)</f>
        <v>620300</v>
      </c>
    </row>
    <row r="11" spans="1:4" ht="51" customHeight="1" thickBot="1">
      <c r="A11" s="59" t="s">
        <v>382</v>
      </c>
      <c r="B11" s="102" t="s">
        <v>180</v>
      </c>
      <c r="C11" s="123">
        <v>200</v>
      </c>
      <c r="D11" s="124">
        <v>300000</v>
      </c>
    </row>
    <row r="12" spans="1:4" ht="63" customHeight="1" thickBot="1">
      <c r="A12" s="320" t="s">
        <v>572</v>
      </c>
      <c r="B12" s="99" t="s">
        <v>178</v>
      </c>
      <c r="C12" s="99">
        <v>400</v>
      </c>
      <c r="D12" s="321">
        <v>250000</v>
      </c>
    </row>
    <row r="13" spans="1:4" ht="63.75" thickBot="1">
      <c r="A13" s="59" t="s">
        <v>69</v>
      </c>
      <c r="B13" s="100" t="s">
        <v>179</v>
      </c>
      <c r="C13" s="100">
        <v>600</v>
      </c>
      <c r="D13" s="126">
        <v>70300</v>
      </c>
    </row>
    <row r="14" spans="1:4" ht="32.25" thickBot="1">
      <c r="A14" s="80" t="s">
        <v>370</v>
      </c>
      <c r="B14" s="98" t="s">
        <v>181</v>
      </c>
      <c r="C14" s="127"/>
      <c r="D14" s="128">
        <f>SUM(D15+D28)</f>
        <v>5298146</v>
      </c>
    </row>
    <row r="15" spans="1:4" ht="32.25" thickBot="1">
      <c r="A15" s="78" t="s">
        <v>146</v>
      </c>
      <c r="B15" s="111" t="s">
        <v>182</v>
      </c>
      <c r="C15" s="129"/>
      <c r="D15" s="130">
        <f>SUM(D17:D27)</f>
        <v>5280146</v>
      </c>
    </row>
    <row r="16" spans="1:4" ht="32.25" thickBot="1">
      <c r="A16" s="73" t="s">
        <v>24</v>
      </c>
      <c r="B16" s="99" t="s">
        <v>183</v>
      </c>
      <c r="C16" s="131"/>
      <c r="D16" s="132">
        <f>SUM(D17:D20)</f>
        <v>4643936</v>
      </c>
    </row>
    <row r="17" spans="1:4" ht="79.5" thickBot="1">
      <c r="A17" s="9" t="s">
        <v>25</v>
      </c>
      <c r="B17" s="100" t="s">
        <v>581</v>
      </c>
      <c r="C17" s="100">
        <v>100</v>
      </c>
      <c r="D17" s="133">
        <v>3412729</v>
      </c>
    </row>
    <row r="18" spans="1:4" ht="48" thickBot="1">
      <c r="A18" s="9" t="s">
        <v>26</v>
      </c>
      <c r="B18" s="134" t="s">
        <v>211</v>
      </c>
      <c r="C18" s="135">
        <v>200</v>
      </c>
      <c r="D18" s="136">
        <v>467109</v>
      </c>
    </row>
    <row r="19" spans="1:4" ht="44.25" customHeight="1" thickBot="1">
      <c r="A19" s="9" t="s">
        <v>27</v>
      </c>
      <c r="B19" s="134" t="s">
        <v>212</v>
      </c>
      <c r="C19" s="137">
        <v>800</v>
      </c>
      <c r="D19" s="138">
        <v>5000</v>
      </c>
    </row>
    <row r="20" spans="1:4" ht="79.5" thickBot="1">
      <c r="A20" s="9" t="s">
        <v>28</v>
      </c>
      <c r="B20" s="30" t="s">
        <v>288</v>
      </c>
      <c r="C20" s="99">
        <v>100</v>
      </c>
      <c r="D20" s="139">
        <v>759098</v>
      </c>
    </row>
    <row r="21" spans="1:4" ht="67.5" customHeight="1" thickBot="1">
      <c r="A21" s="9" t="s">
        <v>29</v>
      </c>
      <c r="B21" s="100" t="s">
        <v>582</v>
      </c>
      <c r="C21" s="134">
        <v>200</v>
      </c>
      <c r="D21" s="126">
        <v>100000</v>
      </c>
    </row>
    <row r="22" spans="1:4" ht="48" thickBot="1">
      <c r="A22" s="9" t="s">
        <v>30</v>
      </c>
      <c r="B22" s="100" t="s">
        <v>296</v>
      </c>
      <c r="C22" s="134">
        <v>200</v>
      </c>
      <c r="D22" s="126">
        <v>10000</v>
      </c>
    </row>
    <row r="23" spans="1:4" ht="79.5" thickBot="1">
      <c r="A23" s="9" t="s">
        <v>273</v>
      </c>
      <c r="B23" s="100" t="s">
        <v>215</v>
      </c>
      <c r="C23" s="151">
        <v>200</v>
      </c>
      <c r="D23" s="312">
        <v>480</v>
      </c>
    </row>
    <row r="24" spans="1:4" ht="63.75" thickBot="1">
      <c r="A24" s="9" t="s">
        <v>31</v>
      </c>
      <c r="B24" s="100" t="s">
        <v>215</v>
      </c>
      <c r="C24" s="99">
        <v>300</v>
      </c>
      <c r="D24" s="313">
        <v>24000</v>
      </c>
    </row>
    <row r="25" spans="1:4" ht="63.75" thickBot="1">
      <c r="A25" s="213" t="s">
        <v>541</v>
      </c>
      <c r="B25" s="99" t="s">
        <v>217</v>
      </c>
      <c r="C25" s="131">
        <v>200</v>
      </c>
      <c r="D25" s="132">
        <v>130000</v>
      </c>
    </row>
    <row r="26" spans="1:4" ht="96.75" customHeight="1" thickBot="1">
      <c r="A26" s="59" t="s">
        <v>540</v>
      </c>
      <c r="B26" s="100" t="s">
        <v>280</v>
      </c>
      <c r="C26" s="140">
        <v>200</v>
      </c>
      <c r="D26" s="141">
        <v>71730</v>
      </c>
    </row>
    <row r="27" spans="1:4" ht="61.5" customHeight="1" thickBot="1">
      <c r="A27" s="222" t="s">
        <v>542</v>
      </c>
      <c r="B27" s="99" t="s">
        <v>340</v>
      </c>
      <c r="C27" s="131">
        <v>200</v>
      </c>
      <c r="D27" s="132">
        <v>300000</v>
      </c>
    </row>
    <row r="28" spans="1:4" ht="45.75" customHeight="1" thickBot="1">
      <c r="A28" s="72" t="s">
        <v>115</v>
      </c>
      <c r="B28" s="101" t="s">
        <v>218</v>
      </c>
      <c r="C28" s="142"/>
      <c r="D28" s="143">
        <f>SUM(D29)</f>
        <v>18000</v>
      </c>
    </row>
    <row r="29" spans="1:4" ht="45.75" customHeight="1" thickBot="1">
      <c r="A29" s="73" t="s">
        <v>32</v>
      </c>
      <c r="B29" s="99" t="s">
        <v>219</v>
      </c>
      <c r="C29" s="100"/>
      <c r="D29" s="133">
        <f>SUM(D30:D31)</f>
        <v>18000</v>
      </c>
    </row>
    <row r="30" spans="1:4" ht="64.5" customHeight="1" thickBot="1">
      <c r="A30" s="9" t="s">
        <v>33</v>
      </c>
      <c r="B30" s="100" t="s">
        <v>517</v>
      </c>
      <c r="C30" s="100">
        <v>200</v>
      </c>
      <c r="D30" s="133">
        <v>10000</v>
      </c>
    </row>
    <row r="31" spans="1:4" ht="48" thickBot="1">
      <c r="A31" s="62" t="s">
        <v>34</v>
      </c>
      <c r="B31" s="100" t="s">
        <v>282</v>
      </c>
      <c r="C31" s="135">
        <v>800</v>
      </c>
      <c r="D31" s="136">
        <v>8000</v>
      </c>
    </row>
    <row r="32" spans="1:4" ht="48" thickBot="1">
      <c r="A32" s="97" t="s">
        <v>371</v>
      </c>
      <c r="B32" s="98" t="s">
        <v>184</v>
      </c>
      <c r="C32" s="145"/>
      <c r="D32" s="146">
        <f>D33</f>
        <v>88000</v>
      </c>
    </row>
    <row r="33" spans="1:4" ht="32.25" thickBot="1">
      <c r="A33" s="75" t="s">
        <v>7</v>
      </c>
      <c r="B33" s="101" t="s">
        <v>220</v>
      </c>
      <c r="C33" s="147"/>
      <c r="D33" s="148">
        <f>SUM(D35:D36)</f>
        <v>88000</v>
      </c>
    </row>
    <row r="34" spans="1:4" ht="32.25" thickBot="1">
      <c r="A34" s="73" t="s">
        <v>9</v>
      </c>
      <c r="B34" s="99" t="s">
        <v>185</v>
      </c>
      <c r="C34" s="99"/>
      <c r="D34" s="139">
        <f>D35+D36</f>
        <v>88000</v>
      </c>
    </row>
    <row r="35" spans="1:4" ht="60.75" customHeight="1" thickBot="1">
      <c r="A35" s="59" t="s">
        <v>168</v>
      </c>
      <c r="B35" s="100" t="s">
        <v>283</v>
      </c>
      <c r="C35" s="100">
        <v>200</v>
      </c>
      <c r="D35" s="322">
        <v>20000</v>
      </c>
    </row>
    <row r="36" spans="1:4" ht="69" customHeight="1" thickBot="1">
      <c r="A36" s="59" t="s">
        <v>368</v>
      </c>
      <c r="B36" s="104" t="s">
        <v>223</v>
      </c>
      <c r="C36" s="100">
        <v>200</v>
      </c>
      <c r="D36" s="322">
        <v>68000</v>
      </c>
    </row>
    <row r="37" spans="1:4" ht="54.75" customHeight="1" thickBot="1">
      <c r="A37" s="117" t="s">
        <v>372</v>
      </c>
      <c r="B37" s="98" t="s">
        <v>226</v>
      </c>
      <c r="C37" s="145"/>
      <c r="D37" s="146">
        <f>SUM(D38)</f>
        <v>34000</v>
      </c>
    </row>
    <row r="38" spans="1:4" ht="48" thickBot="1">
      <c r="A38" s="86" t="s">
        <v>225</v>
      </c>
      <c r="B38" s="101" t="s">
        <v>227</v>
      </c>
      <c r="C38" s="129"/>
      <c r="D38" s="130">
        <f>SUM(D39)</f>
        <v>34000</v>
      </c>
    </row>
    <row r="39" spans="1:4" ht="26.25" customHeight="1" thickBot="1">
      <c r="A39" s="182" t="s">
        <v>228</v>
      </c>
      <c r="B39" s="99" t="s">
        <v>186</v>
      </c>
      <c r="C39" s="131">
        <v>200</v>
      </c>
      <c r="D39" s="150">
        <f>SUM(D40:D42)</f>
        <v>34000</v>
      </c>
    </row>
    <row r="40" spans="1:4" s="54" customFormat="1" ht="83.25" customHeight="1" thickBot="1">
      <c r="A40" s="59" t="s">
        <v>544</v>
      </c>
      <c r="B40" s="166" t="s">
        <v>229</v>
      </c>
      <c r="C40" s="99">
        <v>200</v>
      </c>
      <c r="D40" s="150">
        <v>8000</v>
      </c>
    </row>
    <row r="41" spans="1:4" s="54" customFormat="1" ht="49.5" customHeight="1" thickBot="1">
      <c r="A41" s="103" t="s">
        <v>627</v>
      </c>
      <c r="B41" s="166" t="s">
        <v>230</v>
      </c>
      <c r="C41" s="131">
        <v>200</v>
      </c>
      <c r="D41" s="132">
        <v>18000</v>
      </c>
    </row>
    <row r="42" spans="1:4" ht="69.75" customHeight="1" thickBot="1">
      <c r="A42" s="112" t="s">
        <v>634</v>
      </c>
      <c r="B42" s="166" t="s">
        <v>231</v>
      </c>
      <c r="C42" s="151">
        <v>200</v>
      </c>
      <c r="D42" s="323">
        <v>8000</v>
      </c>
    </row>
    <row r="43" spans="1:4" ht="60.75" customHeight="1" thickBot="1">
      <c r="A43" s="85" t="s">
        <v>373</v>
      </c>
      <c r="B43" s="98" t="s">
        <v>10</v>
      </c>
      <c r="C43" s="145"/>
      <c r="D43" s="146">
        <f>SUM(D44+D48+D51+D55)</f>
        <v>4047623.54</v>
      </c>
    </row>
    <row r="44" spans="1:4" ht="32.25" thickBot="1">
      <c r="A44" s="86" t="s">
        <v>142</v>
      </c>
      <c r="B44" s="101" t="s">
        <v>11</v>
      </c>
      <c r="C44" s="129"/>
      <c r="D44" s="130">
        <f>+D45</f>
        <v>1598226.49</v>
      </c>
    </row>
    <row r="45" spans="1:4" ht="16.5" thickBot="1">
      <c r="A45" s="76" t="s">
        <v>12</v>
      </c>
      <c r="B45" s="99" t="s">
        <v>13</v>
      </c>
      <c r="C45" s="131"/>
      <c r="D45" s="150">
        <f>SUM(D46:D47)</f>
        <v>1598226.49</v>
      </c>
    </row>
    <row r="46" spans="1:4" ht="47.25" customHeight="1" thickBot="1">
      <c r="A46" s="59" t="s">
        <v>51</v>
      </c>
      <c r="B46" s="100" t="s">
        <v>236</v>
      </c>
      <c r="C46" s="99">
        <v>200</v>
      </c>
      <c r="D46" s="150">
        <v>820000</v>
      </c>
    </row>
    <row r="47" spans="1:4" ht="49.5" customHeight="1" thickBot="1">
      <c r="A47" s="103" t="s">
        <v>571</v>
      </c>
      <c r="B47" s="104" t="s">
        <v>235</v>
      </c>
      <c r="C47" s="131">
        <v>200</v>
      </c>
      <c r="D47" s="132">
        <v>778226.49</v>
      </c>
    </row>
    <row r="48" spans="1:4" ht="70.5" customHeight="1" thickBot="1">
      <c r="A48" s="75" t="s">
        <v>237</v>
      </c>
      <c r="B48" s="105" t="s">
        <v>187</v>
      </c>
      <c r="C48" s="153"/>
      <c r="D48" s="148">
        <f>SUM(D49)</f>
        <v>250000</v>
      </c>
    </row>
    <row r="49" spans="1:4" ht="33.75" customHeight="1" thickBot="1">
      <c r="A49" s="74" t="s">
        <v>189</v>
      </c>
      <c r="B49" s="99" t="s">
        <v>188</v>
      </c>
      <c r="C49" s="154"/>
      <c r="D49" s="155">
        <f>D50</f>
        <v>250000</v>
      </c>
    </row>
    <row r="50" spans="1:4" ht="47.25" customHeight="1" thickBot="1">
      <c r="A50" s="60" t="s">
        <v>599</v>
      </c>
      <c r="B50" s="100" t="s">
        <v>238</v>
      </c>
      <c r="C50" s="135">
        <v>200</v>
      </c>
      <c r="D50" s="155">
        <v>250000</v>
      </c>
    </row>
    <row r="51" spans="1:4" ht="32.25" thickBot="1">
      <c r="A51" s="72" t="s">
        <v>63</v>
      </c>
      <c r="B51" s="105" t="s">
        <v>14</v>
      </c>
      <c r="C51" s="156"/>
      <c r="D51" s="157">
        <f>SUM(D52)</f>
        <v>1899397.05</v>
      </c>
    </row>
    <row r="52" spans="1:4" ht="28.5" customHeight="1" thickBot="1">
      <c r="A52" s="73" t="s">
        <v>15</v>
      </c>
      <c r="B52" s="99" t="s">
        <v>16</v>
      </c>
      <c r="C52" s="154"/>
      <c r="D52" s="155">
        <f>SUM(D53:D54)</f>
        <v>1899397.05</v>
      </c>
    </row>
    <row r="53" spans="1:4" ht="54.75" customHeight="1" thickBot="1">
      <c r="A53" s="71" t="s">
        <v>570</v>
      </c>
      <c r="B53" s="151" t="s">
        <v>240</v>
      </c>
      <c r="C53" s="135">
        <v>200</v>
      </c>
      <c r="D53" s="155">
        <v>1879397.05</v>
      </c>
    </row>
    <row r="54" spans="1:4" ht="41.25" customHeight="1" thickBot="1">
      <c r="A54" s="71" t="s">
        <v>241</v>
      </c>
      <c r="B54" s="151" t="s">
        <v>242</v>
      </c>
      <c r="C54" s="135">
        <v>200</v>
      </c>
      <c r="D54" s="138">
        <v>20000</v>
      </c>
    </row>
    <row r="55" spans="1:4" ht="59.25" customHeight="1" thickBot="1">
      <c r="A55" s="180" t="s">
        <v>293</v>
      </c>
      <c r="B55" s="153" t="s">
        <v>291</v>
      </c>
      <c r="C55" s="156"/>
      <c r="D55" s="157">
        <f>SUM(D56)</f>
        <v>300000</v>
      </c>
    </row>
    <row r="56" spans="1:4" ht="55.5" customHeight="1" thickBot="1">
      <c r="A56" s="59" t="s">
        <v>290</v>
      </c>
      <c r="B56" s="100" t="s">
        <v>292</v>
      </c>
      <c r="C56" s="134"/>
      <c r="D56" s="139">
        <v>300000</v>
      </c>
    </row>
    <row r="57" spans="1:4" ht="63.75" thickBot="1">
      <c r="A57" s="59" t="s">
        <v>383</v>
      </c>
      <c r="B57" s="100" t="s">
        <v>249</v>
      </c>
      <c r="C57" s="134">
        <v>200</v>
      </c>
      <c r="D57" s="139">
        <v>300000</v>
      </c>
    </row>
    <row r="58" spans="1:4" ht="32.25" thickBot="1">
      <c r="A58" s="81" t="s">
        <v>374</v>
      </c>
      <c r="B58" s="98" t="s">
        <v>17</v>
      </c>
      <c r="C58" s="127"/>
      <c r="D58" s="128">
        <f>SUM(D59+D69)</f>
        <v>4542401</v>
      </c>
    </row>
    <row r="59" spans="1:4" ht="48" thickBot="1">
      <c r="A59" s="75" t="s">
        <v>144</v>
      </c>
      <c r="B59" s="101" t="s">
        <v>18</v>
      </c>
      <c r="C59" s="156"/>
      <c r="D59" s="157">
        <f>SUM(D61:D68)</f>
        <v>4442401</v>
      </c>
    </row>
    <row r="60" spans="1:4" ht="47.25" customHeight="1" thickBot="1">
      <c r="A60" s="73" t="s">
        <v>20</v>
      </c>
      <c r="B60" s="99" t="s">
        <v>19</v>
      </c>
      <c r="C60" s="100"/>
      <c r="D60" s="126">
        <f>SUM(D61:D63)</f>
        <v>3572982</v>
      </c>
    </row>
    <row r="61" spans="1:4" ht="79.5" thickBot="1">
      <c r="A61" s="61" t="s">
        <v>154</v>
      </c>
      <c r="B61" s="104" t="s">
        <v>244</v>
      </c>
      <c r="C61" s="134">
        <v>100</v>
      </c>
      <c r="D61" s="314">
        <v>1830113.3</v>
      </c>
    </row>
    <row r="62" spans="1:4" ht="48" thickBot="1">
      <c r="A62" s="10" t="s">
        <v>245</v>
      </c>
      <c r="B62" s="100" t="s">
        <v>244</v>
      </c>
      <c r="C62" s="134">
        <v>200</v>
      </c>
      <c r="D62" s="139">
        <v>1737868.7</v>
      </c>
    </row>
    <row r="63" spans="1:4" ht="32.25" thickBot="1">
      <c r="A63" s="9" t="s">
        <v>21</v>
      </c>
      <c r="B63" s="100" t="s">
        <v>244</v>
      </c>
      <c r="C63" s="123">
        <v>800</v>
      </c>
      <c r="D63" s="132">
        <v>5000</v>
      </c>
    </row>
    <row r="64" spans="1:4" ht="132" customHeight="1" thickBot="1">
      <c r="A64" s="9" t="s">
        <v>345</v>
      </c>
      <c r="B64" s="100" t="s">
        <v>347</v>
      </c>
      <c r="C64" s="100">
        <v>100</v>
      </c>
      <c r="D64" s="133">
        <v>535093</v>
      </c>
    </row>
    <row r="65" spans="1:4" ht="117.75" customHeight="1" thickBot="1">
      <c r="A65" s="10" t="s">
        <v>346</v>
      </c>
      <c r="B65" s="100" t="s">
        <v>349</v>
      </c>
      <c r="C65" s="160">
        <v>100</v>
      </c>
      <c r="D65" s="122">
        <v>229326</v>
      </c>
    </row>
    <row r="66" spans="1:4" ht="89.25" customHeight="1" thickBot="1">
      <c r="A66" s="9" t="s">
        <v>631</v>
      </c>
      <c r="B66" s="100" t="s">
        <v>247</v>
      </c>
      <c r="C66" s="160">
        <v>200</v>
      </c>
      <c r="D66" s="122">
        <v>5000</v>
      </c>
    </row>
    <row r="67" spans="1:4" ht="89.25" customHeight="1" thickBot="1">
      <c r="A67" s="9" t="s">
        <v>630</v>
      </c>
      <c r="B67" s="100" t="s">
        <v>628</v>
      </c>
      <c r="C67" s="160">
        <v>200</v>
      </c>
      <c r="D67" s="122">
        <v>30000</v>
      </c>
    </row>
    <row r="68" spans="1:4" ht="72" customHeight="1" thickBot="1">
      <c r="A68" s="114" t="s">
        <v>252</v>
      </c>
      <c r="B68" s="100" t="s">
        <v>249</v>
      </c>
      <c r="C68" s="160">
        <v>200</v>
      </c>
      <c r="D68" s="122">
        <v>70000</v>
      </c>
    </row>
    <row r="69" spans="1:4" ht="63.75" thickBot="1">
      <c r="A69" s="77" t="s">
        <v>145</v>
      </c>
      <c r="B69" s="105" t="s">
        <v>246</v>
      </c>
      <c r="C69" s="162"/>
      <c r="D69" s="163">
        <f>SUM(D70)</f>
        <v>100000</v>
      </c>
    </row>
    <row r="70" spans="1:4" ht="16.5" thickBot="1">
      <c r="A70" s="73" t="s">
        <v>22</v>
      </c>
      <c r="B70" s="167" t="s">
        <v>258</v>
      </c>
      <c r="C70" s="154"/>
      <c r="D70" s="139">
        <f>SUM(D71)</f>
        <v>100000</v>
      </c>
    </row>
    <row r="71" spans="1:4" ht="63.75" thickBot="1">
      <c r="A71" s="9" t="s">
        <v>23</v>
      </c>
      <c r="B71" s="100" t="s">
        <v>253</v>
      </c>
      <c r="C71" s="100">
        <v>200</v>
      </c>
      <c r="D71" s="139">
        <v>100000</v>
      </c>
    </row>
    <row r="72" spans="1:4" ht="32.25" thickBot="1">
      <c r="A72" s="83" t="s">
        <v>35</v>
      </c>
      <c r="B72" s="98" t="s">
        <v>254</v>
      </c>
      <c r="C72" s="127"/>
      <c r="D72" s="120">
        <f>SUM(D73)</f>
        <v>15000</v>
      </c>
    </row>
    <row r="73" spans="1:110" s="57" customFormat="1" ht="32.25" thickBot="1">
      <c r="A73" s="84" t="s">
        <v>36</v>
      </c>
      <c r="B73" s="147" t="s">
        <v>255</v>
      </c>
      <c r="C73" s="147"/>
      <c r="D73" s="164">
        <f>SUM(D74)</f>
        <v>15000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</row>
    <row r="74" spans="1:110" ht="39.75" customHeight="1" thickBot="1">
      <c r="A74" s="82" t="s">
        <v>37</v>
      </c>
      <c r="B74" s="99" t="s">
        <v>583</v>
      </c>
      <c r="C74" s="99"/>
      <c r="D74" s="139">
        <f>SUM(D75)</f>
        <v>15000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</row>
    <row r="75" spans="1:4" ht="48" thickBot="1">
      <c r="A75" s="60" t="s">
        <v>507</v>
      </c>
      <c r="B75" s="100" t="s">
        <v>584</v>
      </c>
      <c r="C75" s="100">
        <v>200</v>
      </c>
      <c r="D75" s="139">
        <v>15000</v>
      </c>
    </row>
    <row r="76" spans="1:4" ht="32.25" thickBot="1">
      <c r="A76" s="80" t="s">
        <v>147</v>
      </c>
      <c r="B76" s="252" t="s">
        <v>38</v>
      </c>
      <c r="C76" s="253"/>
      <c r="D76" s="254">
        <f>D77+D80+D87+D92+D96+D84</f>
        <v>1494799.5299999998</v>
      </c>
    </row>
    <row r="77" spans="1:4" ht="36" customHeight="1" thickBot="1">
      <c r="A77" s="183" t="s">
        <v>493</v>
      </c>
      <c r="B77" s="255" t="s">
        <v>489</v>
      </c>
      <c r="C77" s="260"/>
      <c r="D77" s="256">
        <f>D78</f>
        <v>50000</v>
      </c>
    </row>
    <row r="78" spans="1:4" ht="34.5" customHeight="1" thickBot="1">
      <c r="A78" s="61" t="s">
        <v>64</v>
      </c>
      <c r="B78" s="2" t="s">
        <v>148</v>
      </c>
      <c r="C78" s="5"/>
      <c r="D78" s="68">
        <f>D79</f>
        <v>50000</v>
      </c>
    </row>
    <row r="79" spans="1:4" ht="77.25" customHeight="1" thickBot="1">
      <c r="A79" s="209" t="s">
        <v>149</v>
      </c>
      <c r="B79" s="234" t="s">
        <v>259</v>
      </c>
      <c r="C79" s="200">
        <v>800</v>
      </c>
      <c r="D79" s="228">
        <v>50000</v>
      </c>
    </row>
    <row r="80" spans="1:4" ht="33" customHeight="1" thickBot="1">
      <c r="A80" s="251" t="s">
        <v>65</v>
      </c>
      <c r="B80" s="255" t="s">
        <v>151</v>
      </c>
      <c r="C80" s="260"/>
      <c r="D80" s="256">
        <f>D81</f>
        <v>202300</v>
      </c>
    </row>
    <row r="81" spans="1:4" ht="21.75" customHeight="1" thickBot="1">
      <c r="A81" s="327" t="s">
        <v>64</v>
      </c>
      <c r="B81" s="234" t="s">
        <v>585</v>
      </c>
      <c r="C81" s="200"/>
      <c r="D81" s="228">
        <v>202300</v>
      </c>
    </row>
    <row r="82" spans="1:4" ht="69.75" customHeight="1" thickBot="1">
      <c r="A82" s="209" t="s">
        <v>150</v>
      </c>
      <c r="B82" s="234" t="s">
        <v>333</v>
      </c>
      <c r="C82" s="200">
        <v>100</v>
      </c>
      <c r="D82" s="228">
        <v>199800</v>
      </c>
    </row>
    <row r="83" spans="1:4" ht="58.5" customHeight="1" thickBot="1">
      <c r="A83" s="328" t="s">
        <v>49</v>
      </c>
      <c r="B83" s="234" t="s">
        <v>333</v>
      </c>
      <c r="C83" s="200">
        <v>200</v>
      </c>
      <c r="D83" s="228">
        <v>2500</v>
      </c>
    </row>
    <row r="84" spans="1:4" ht="58.5" customHeight="1" thickBot="1">
      <c r="A84" s="349" t="s">
        <v>645</v>
      </c>
      <c r="B84" s="350" t="s">
        <v>646</v>
      </c>
      <c r="C84" s="324"/>
      <c r="D84" s="325">
        <v>189428.4</v>
      </c>
    </row>
    <row r="85" spans="1:4" ht="26.25" customHeight="1" thickBot="1">
      <c r="A85" s="328" t="s">
        <v>64</v>
      </c>
      <c r="B85" s="234" t="s">
        <v>643</v>
      </c>
      <c r="C85" s="200"/>
      <c r="D85" s="228">
        <v>189428.4</v>
      </c>
    </row>
    <row r="86" spans="1:4" ht="45.75" customHeight="1" thickBot="1">
      <c r="A86" s="328" t="s">
        <v>647</v>
      </c>
      <c r="B86" s="234" t="s">
        <v>644</v>
      </c>
      <c r="C86" s="200">
        <v>800</v>
      </c>
      <c r="D86" s="228">
        <v>189428.4</v>
      </c>
    </row>
    <row r="87" spans="1:4" ht="48" thickBot="1">
      <c r="A87" s="297" t="s">
        <v>494</v>
      </c>
      <c r="B87" s="255" t="s">
        <v>488</v>
      </c>
      <c r="C87" s="260"/>
      <c r="D87" s="256">
        <f>D88</f>
        <v>772361.13</v>
      </c>
    </row>
    <row r="88" spans="1:4" ht="48" thickBot="1">
      <c r="A88" s="73" t="s">
        <v>494</v>
      </c>
      <c r="B88" s="234" t="s">
        <v>492</v>
      </c>
      <c r="C88" s="200"/>
      <c r="D88" s="228">
        <v>772361.13</v>
      </c>
    </row>
    <row r="89" spans="1:4" ht="66.75" customHeight="1" thickBot="1">
      <c r="A89" s="73" t="s">
        <v>336</v>
      </c>
      <c r="B89" s="234" t="s">
        <v>334</v>
      </c>
      <c r="C89" s="200">
        <v>200</v>
      </c>
      <c r="D89" s="228">
        <v>276061.22</v>
      </c>
    </row>
    <row r="90" spans="1:4" ht="63.75" thickBot="1">
      <c r="A90" s="60" t="s">
        <v>335</v>
      </c>
      <c r="B90" s="2" t="s">
        <v>486</v>
      </c>
      <c r="C90" s="5">
        <v>200</v>
      </c>
      <c r="D90" s="68">
        <v>401940</v>
      </c>
    </row>
    <row r="91" spans="1:4" ht="63.75" thickBot="1">
      <c r="A91" s="60" t="s">
        <v>337</v>
      </c>
      <c r="B91" s="5" t="s">
        <v>487</v>
      </c>
      <c r="C91" s="5">
        <v>200</v>
      </c>
      <c r="D91" s="68">
        <v>94359.91</v>
      </c>
    </row>
    <row r="92" spans="1:4" ht="50.25" customHeight="1" thickBot="1">
      <c r="A92" s="78" t="s">
        <v>494</v>
      </c>
      <c r="B92" s="324" t="s">
        <v>576</v>
      </c>
      <c r="C92" s="324"/>
      <c r="D92" s="325">
        <f>D93</f>
        <v>280000</v>
      </c>
    </row>
    <row r="93" spans="1:4" ht="48" thickBot="1">
      <c r="A93" s="250" t="s">
        <v>494</v>
      </c>
      <c r="B93" s="257" t="s">
        <v>577</v>
      </c>
      <c r="C93" s="257"/>
      <c r="D93" s="326">
        <f>D94+D95</f>
        <v>280000</v>
      </c>
    </row>
    <row r="94" spans="1:4" ht="63.75" customHeight="1" thickBot="1">
      <c r="A94" s="250" t="s">
        <v>338</v>
      </c>
      <c r="B94" s="257" t="s">
        <v>490</v>
      </c>
      <c r="C94" s="257">
        <v>200</v>
      </c>
      <c r="D94" s="326">
        <v>230000</v>
      </c>
    </row>
    <row r="95" spans="1:4" ht="48" thickBot="1">
      <c r="A95" s="250" t="s">
        <v>339</v>
      </c>
      <c r="B95" s="257" t="s">
        <v>491</v>
      </c>
      <c r="C95" s="257">
        <v>200</v>
      </c>
      <c r="D95" s="326">
        <v>50000</v>
      </c>
    </row>
    <row r="96" spans="1:4" ht="63.75" thickBot="1">
      <c r="A96" s="258" t="s">
        <v>496</v>
      </c>
      <c r="B96" s="259" t="s">
        <v>495</v>
      </c>
      <c r="C96" s="259" t="s">
        <v>498</v>
      </c>
      <c r="D96" s="259">
        <f>D98</f>
        <v>710</v>
      </c>
    </row>
    <row r="97" spans="1:4" ht="63.75" thickBot="1">
      <c r="A97" s="250" t="s">
        <v>497</v>
      </c>
      <c r="B97" s="257" t="s">
        <v>511</v>
      </c>
      <c r="C97" s="257">
        <v>0</v>
      </c>
      <c r="D97" s="257">
        <v>710</v>
      </c>
    </row>
    <row r="98" spans="1:4" ht="79.5" thickBot="1">
      <c r="A98" s="250" t="s">
        <v>378</v>
      </c>
      <c r="B98" s="257" t="s">
        <v>511</v>
      </c>
      <c r="C98" s="257">
        <v>200</v>
      </c>
      <c r="D98" s="257">
        <v>710</v>
      </c>
    </row>
    <row r="99" spans="1:4" ht="63.75" thickBot="1">
      <c r="A99" s="258" t="s">
        <v>592</v>
      </c>
      <c r="B99" s="259" t="s">
        <v>590</v>
      </c>
      <c r="C99" s="347" t="s">
        <v>591</v>
      </c>
      <c r="D99" s="348">
        <v>340950.55</v>
      </c>
    </row>
    <row r="100" spans="1:4" ht="36" customHeight="1" thickBot="1">
      <c r="A100" s="250" t="s">
        <v>593</v>
      </c>
      <c r="B100" s="257" t="s">
        <v>590</v>
      </c>
      <c r="C100" s="333">
        <v>0</v>
      </c>
      <c r="D100" s="326">
        <v>340950.55</v>
      </c>
    </row>
    <row r="101" spans="1:4" ht="115.5" customHeight="1" thickBot="1">
      <c r="A101" s="250" t="s">
        <v>596</v>
      </c>
      <c r="B101" s="257" t="s">
        <v>594</v>
      </c>
      <c r="C101" s="333">
        <v>200</v>
      </c>
      <c r="D101" s="334">
        <v>340950.55</v>
      </c>
    </row>
    <row r="102" spans="1:4" ht="16.5" thickBot="1">
      <c r="A102" s="231" t="s">
        <v>500</v>
      </c>
      <c r="B102" s="261"/>
      <c r="C102" s="261"/>
      <c r="D102" s="262">
        <f>D9+D14+D32+D37+D43+D58+D72+D76+D99</f>
        <v>16481220.62</v>
      </c>
    </row>
    <row r="106" ht="22.5" customHeight="1"/>
  </sheetData>
  <sheetProtection/>
  <mergeCells count="5">
    <mergeCell ref="A6:D6"/>
    <mergeCell ref="B3:D3"/>
    <mergeCell ref="B1:D1"/>
    <mergeCell ref="B4:D4"/>
    <mergeCell ref="A2:D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71" t="s">
        <v>267</v>
      </c>
      <c r="E1" s="371"/>
      <c r="F1" s="371"/>
    </row>
    <row r="2" spans="3:6" ht="48.75" customHeight="1">
      <c r="C2" s="371" t="s">
        <v>268</v>
      </c>
      <c r="D2" s="371"/>
      <c r="E2" s="371"/>
      <c r="F2" s="371"/>
    </row>
    <row r="3" spans="4:6" ht="15.75">
      <c r="D3" s="371" t="s">
        <v>323</v>
      </c>
      <c r="E3" s="371"/>
      <c r="F3" s="371"/>
    </row>
    <row r="4" spans="3:4" ht="24.75" customHeight="1">
      <c r="C4" s="379"/>
      <c r="D4" s="381"/>
    </row>
    <row r="5" spans="2:4" ht="53.25" customHeight="1" hidden="1">
      <c r="B5" s="30"/>
      <c r="D5" s="30"/>
    </row>
    <row r="6" ht="15.75" hidden="1">
      <c r="B6" s="30"/>
    </row>
    <row r="7" spans="2:6" ht="146.25" customHeight="1">
      <c r="B7" s="369"/>
      <c r="C7" s="369"/>
      <c r="D7" s="369"/>
      <c r="E7" s="354"/>
      <c r="F7" s="354"/>
    </row>
    <row r="8" ht="19.5" customHeight="1" thickBot="1">
      <c r="B8" s="43"/>
    </row>
    <row r="9" spans="2:6" ht="45.75" customHeight="1" thickBot="1">
      <c r="B9" s="2" t="s">
        <v>59</v>
      </c>
      <c r="C9" s="2" t="s">
        <v>90</v>
      </c>
      <c r="D9" s="3" t="s">
        <v>67</v>
      </c>
      <c r="E9" s="2" t="s">
        <v>263</v>
      </c>
      <c r="F9" s="2" t="s">
        <v>264</v>
      </c>
    </row>
    <row r="10" spans="2:6" ht="83.25" customHeight="1" thickBot="1">
      <c r="B10" s="97" t="s">
        <v>210</v>
      </c>
      <c r="C10" s="98" t="s">
        <v>176</v>
      </c>
      <c r="D10" s="119"/>
      <c r="E10" s="120">
        <f>SUM(E12:E14)</f>
        <v>490000</v>
      </c>
      <c r="F10" s="120">
        <f>SUM(F12:F14)</f>
        <v>490000</v>
      </c>
    </row>
    <row r="11" spans="2:6" ht="53.25" customHeight="1" thickBot="1">
      <c r="B11" s="79" t="s">
        <v>8</v>
      </c>
      <c r="C11" s="99" t="s">
        <v>177</v>
      </c>
      <c r="D11" s="121"/>
      <c r="E11" s="122">
        <f>SUM(E12:E14)</f>
        <v>490000</v>
      </c>
      <c r="F11" s="122">
        <f>SUM(F12:F14)</f>
        <v>490000</v>
      </c>
    </row>
    <row r="12" spans="2:6" ht="85.5" customHeight="1" thickBot="1">
      <c r="B12" s="59" t="s">
        <v>68</v>
      </c>
      <c r="C12" s="102" t="s">
        <v>180</v>
      </c>
      <c r="D12" s="123">
        <v>200</v>
      </c>
      <c r="E12" s="124">
        <v>350000</v>
      </c>
      <c r="F12" s="124">
        <v>350000</v>
      </c>
    </row>
    <row r="13" spans="2:6" ht="102.75" customHeight="1" thickBot="1">
      <c r="B13" s="113" t="s">
        <v>234</v>
      </c>
      <c r="C13" s="100" t="s">
        <v>178</v>
      </c>
      <c r="D13" s="100">
        <v>200</v>
      </c>
      <c r="E13" s="125">
        <v>100000</v>
      </c>
      <c r="F13" s="125">
        <v>100000</v>
      </c>
    </row>
    <row r="14" spans="2:6" ht="110.25" customHeight="1" thickBot="1">
      <c r="B14" s="59" t="s">
        <v>69</v>
      </c>
      <c r="C14" s="100" t="s">
        <v>179</v>
      </c>
      <c r="D14" s="100">
        <v>600</v>
      </c>
      <c r="E14" s="126">
        <v>40000</v>
      </c>
      <c r="F14" s="126">
        <v>40000</v>
      </c>
    </row>
    <row r="15" spans="2:6" ht="78" customHeight="1" thickBot="1">
      <c r="B15" s="80" t="s">
        <v>209</v>
      </c>
      <c r="C15" s="98" t="s">
        <v>181</v>
      </c>
      <c r="D15" s="127"/>
      <c r="E15" s="128">
        <f>SUM(E16+E28)</f>
        <v>4567920</v>
      </c>
      <c r="F15" s="128">
        <f>SUM(F16+F28)</f>
        <v>4567920</v>
      </c>
    </row>
    <row r="16" spans="2:6" ht="61.5" customHeight="1" thickBot="1">
      <c r="B16" s="78" t="s">
        <v>146</v>
      </c>
      <c r="C16" s="111" t="s">
        <v>182</v>
      </c>
      <c r="D16" s="129"/>
      <c r="E16" s="130">
        <f>SUM(E18:E27)</f>
        <v>4544920</v>
      </c>
      <c r="F16" s="130">
        <f>SUM(F18:F27)</f>
        <v>4544920</v>
      </c>
    </row>
    <row r="17" spans="2:6" ht="50.25" customHeight="1" thickBot="1">
      <c r="B17" s="73" t="s">
        <v>24</v>
      </c>
      <c r="C17" s="99" t="s">
        <v>183</v>
      </c>
      <c r="D17" s="131"/>
      <c r="E17" s="132">
        <f>SUM(E18:E20)</f>
        <v>3484576</v>
      </c>
      <c r="F17" s="132">
        <f>SUM(F18:F20)</f>
        <v>3484576</v>
      </c>
    </row>
    <row r="18" spans="2:6" ht="149.25" customHeight="1" thickBot="1">
      <c r="B18" s="9" t="s">
        <v>25</v>
      </c>
      <c r="C18" s="100" t="s">
        <v>208</v>
      </c>
      <c r="D18" s="100">
        <v>100</v>
      </c>
      <c r="E18" s="133">
        <v>3014209</v>
      </c>
      <c r="F18" s="133">
        <v>3014209</v>
      </c>
    </row>
    <row r="19" spans="2:6" ht="83.25" customHeight="1" thickBot="1">
      <c r="B19" s="9" t="s">
        <v>26</v>
      </c>
      <c r="C19" s="134" t="s">
        <v>211</v>
      </c>
      <c r="D19" s="135">
        <v>200</v>
      </c>
      <c r="E19" s="136">
        <v>460367</v>
      </c>
      <c r="F19" s="136">
        <v>460367</v>
      </c>
    </row>
    <row r="20" spans="2:6" ht="50.25" customHeight="1" thickBot="1">
      <c r="B20" s="9" t="s">
        <v>27</v>
      </c>
      <c r="C20" s="134" t="s">
        <v>212</v>
      </c>
      <c r="D20" s="137">
        <v>800</v>
      </c>
      <c r="E20" s="138">
        <v>10000</v>
      </c>
      <c r="F20" s="138">
        <v>10000</v>
      </c>
    </row>
    <row r="21" spans="2:6" ht="138.75" customHeight="1" thickBot="1">
      <c r="B21" s="173" t="s">
        <v>28</v>
      </c>
      <c r="C21" s="174" t="s">
        <v>271</v>
      </c>
      <c r="D21" s="127">
        <v>100</v>
      </c>
      <c r="E21" s="159">
        <v>859424</v>
      </c>
      <c r="F21" s="159">
        <v>859424</v>
      </c>
    </row>
    <row r="22" spans="2:6" ht="125.25" customHeight="1" thickBot="1">
      <c r="B22" s="9" t="s">
        <v>29</v>
      </c>
      <c r="C22" s="100" t="s">
        <v>213</v>
      </c>
      <c r="D22" s="134">
        <v>200</v>
      </c>
      <c r="E22" s="126">
        <v>25000</v>
      </c>
      <c r="F22" s="126">
        <v>25000</v>
      </c>
    </row>
    <row r="23" spans="2:6" ht="95.25" customHeight="1" thickBot="1">
      <c r="B23" s="9" t="s">
        <v>30</v>
      </c>
      <c r="C23" s="100" t="s">
        <v>214</v>
      </c>
      <c r="D23" s="134">
        <v>200</v>
      </c>
      <c r="E23" s="126">
        <v>18000</v>
      </c>
      <c r="F23" s="126">
        <v>18000</v>
      </c>
    </row>
    <row r="24" spans="2:6" ht="125.25" customHeight="1" thickBot="1">
      <c r="B24" s="9" t="s">
        <v>273</v>
      </c>
      <c r="C24" s="100" t="s">
        <v>215</v>
      </c>
      <c r="D24" s="140">
        <v>200</v>
      </c>
      <c r="E24" s="141">
        <v>800</v>
      </c>
      <c r="F24" s="141">
        <v>800</v>
      </c>
    </row>
    <row r="25" spans="2:6" ht="114.75" customHeight="1" thickBot="1">
      <c r="B25" s="9" t="s">
        <v>31</v>
      </c>
      <c r="C25" s="100" t="s">
        <v>216</v>
      </c>
      <c r="D25" s="131">
        <v>300</v>
      </c>
      <c r="E25" s="132">
        <v>36000</v>
      </c>
      <c r="F25" s="132">
        <v>36000</v>
      </c>
    </row>
    <row r="26" spans="2:6" ht="115.5" customHeight="1" thickBot="1">
      <c r="B26" s="118" t="s">
        <v>166</v>
      </c>
      <c r="C26" s="100" t="s">
        <v>217</v>
      </c>
      <c r="D26" s="140">
        <v>200</v>
      </c>
      <c r="E26" s="141">
        <v>70000</v>
      </c>
      <c r="F26" s="141">
        <v>70000</v>
      </c>
    </row>
    <row r="27" spans="2:6" ht="125.25" customHeight="1" thickBot="1">
      <c r="B27" s="69" t="s">
        <v>222</v>
      </c>
      <c r="C27" s="126" t="s">
        <v>280</v>
      </c>
      <c r="D27" s="176">
        <v>200</v>
      </c>
      <c r="E27" s="133">
        <v>51120</v>
      </c>
      <c r="F27" s="141">
        <v>51120</v>
      </c>
    </row>
    <row r="28" spans="2:6" ht="32.25" thickBot="1">
      <c r="B28" s="72" t="s">
        <v>115</v>
      </c>
      <c r="C28" s="101" t="s">
        <v>218</v>
      </c>
      <c r="D28" s="142"/>
      <c r="E28" s="143">
        <f>SUM(E29)</f>
        <v>23000</v>
      </c>
      <c r="F28" s="143">
        <f>SUM(F29)</f>
        <v>23000</v>
      </c>
    </row>
    <row r="29" spans="2:6" ht="48" thickBot="1">
      <c r="B29" s="73" t="s">
        <v>32</v>
      </c>
      <c r="C29" s="99" t="s">
        <v>219</v>
      </c>
      <c r="D29" s="63"/>
      <c r="E29" s="144">
        <f>SUM(E30:E31)</f>
        <v>23000</v>
      </c>
      <c r="F29" s="144">
        <f>SUM(F30:F31)</f>
        <v>23000</v>
      </c>
    </row>
    <row r="30" spans="2:6" ht="110.25" customHeight="1" thickBot="1">
      <c r="B30" s="9" t="s">
        <v>33</v>
      </c>
      <c r="C30" s="100" t="s">
        <v>281</v>
      </c>
      <c r="D30" s="63">
        <v>200</v>
      </c>
      <c r="E30" s="133">
        <v>15000</v>
      </c>
      <c r="F30" s="133">
        <v>15000</v>
      </c>
    </row>
    <row r="31" spans="2:6" ht="81.75" customHeight="1" thickBot="1">
      <c r="B31" s="62" t="s">
        <v>34</v>
      </c>
      <c r="C31" s="100" t="s">
        <v>282</v>
      </c>
      <c r="D31" s="135">
        <v>800</v>
      </c>
      <c r="E31" s="136">
        <v>8000</v>
      </c>
      <c r="F31" s="136">
        <v>8000</v>
      </c>
    </row>
    <row r="32" spans="2:6" ht="84.75" customHeight="1" thickBot="1">
      <c r="B32" s="97" t="s">
        <v>156</v>
      </c>
      <c r="C32" s="98" t="s">
        <v>184</v>
      </c>
      <c r="D32" s="145"/>
      <c r="E32" s="146">
        <f>E33</f>
        <v>313200</v>
      </c>
      <c r="F32" s="146">
        <f>F33</f>
        <v>313200</v>
      </c>
    </row>
    <row r="33" spans="2:6" ht="70.5" customHeight="1" thickBot="1">
      <c r="B33" s="75" t="s">
        <v>7</v>
      </c>
      <c r="C33" s="101" t="s">
        <v>220</v>
      </c>
      <c r="D33" s="147"/>
      <c r="E33" s="148">
        <f>SUM(E35:E37)</f>
        <v>313200</v>
      </c>
      <c r="F33" s="148">
        <f>SUM(F35:F37)</f>
        <v>313200</v>
      </c>
    </row>
    <row r="34" spans="2:6" ht="48.75" customHeight="1" thickBot="1">
      <c r="B34" s="73" t="s">
        <v>9</v>
      </c>
      <c r="C34" s="99" t="s">
        <v>185</v>
      </c>
      <c r="D34" s="99"/>
      <c r="E34" s="139">
        <f>SUM(E35:E37)</f>
        <v>313200</v>
      </c>
      <c r="F34" s="139">
        <f>SUM(F35:F37)</f>
        <v>313200</v>
      </c>
    </row>
    <row r="35" spans="2:6" ht="102.75" customHeight="1" thickBot="1">
      <c r="B35" s="59" t="s">
        <v>168</v>
      </c>
      <c r="C35" s="100" t="s">
        <v>283</v>
      </c>
      <c r="D35" s="100">
        <v>200</v>
      </c>
      <c r="E35" s="149">
        <v>50000</v>
      </c>
      <c r="F35" s="149">
        <v>50000</v>
      </c>
    </row>
    <row r="36" spans="2:6" ht="64.5" customHeight="1" thickBot="1">
      <c r="B36" s="59" t="s">
        <v>164</v>
      </c>
      <c r="C36" s="100" t="s">
        <v>221</v>
      </c>
      <c r="D36" s="100">
        <v>200</v>
      </c>
      <c r="E36" s="149">
        <v>63200</v>
      </c>
      <c r="F36" s="149">
        <v>63200</v>
      </c>
    </row>
    <row r="37" spans="2:7" ht="114.75" customHeight="1" thickBot="1">
      <c r="B37" s="59" t="s">
        <v>50</v>
      </c>
      <c r="C37" s="104" t="s">
        <v>223</v>
      </c>
      <c r="D37" s="100">
        <v>200</v>
      </c>
      <c r="E37" s="149">
        <v>200000</v>
      </c>
      <c r="F37" s="149">
        <v>200000</v>
      </c>
      <c r="G37">
        <v>0</v>
      </c>
    </row>
    <row r="38" spans="2:6" ht="66.75" customHeight="1" thickBot="1">
      <c r="B38" s="117" t="s">
        <v>224</v>
      </c>
      <c r="C38" s="98" t="s">
        <v>226</v>
      </c>
      <c r="D38" s="145"/>
      <c r="E38" s="146">
        <f>SUM(E39)</f>
        <v>31000</v>
      </c>
      <c r="F38" s="146">
        <f>SUM(F39)</f>
        <v>31000</v>
      </c>
    </row>
    <row r="39" spans="2:6" ht="77.25" customHeight="1" thickBot="1">
      <c r="B39" s="86" t="s">
        <v>225</v>
      </c>
      <c r="C39" s="101" t="s">
        <v>227</v>
      </c>
      <c r="D39" s="129"/>
      <c r="E39" s="130">
        <f>SUM(E40)</f>
        <v>31000</v>
      </c>
      <c r="F39" s="130">
        <f>SUM(F40)</f>
        <v>31000</v>
      </c>
    </row>
    <row r="40" spans="2:6" ht="42.75" customHeight="1" thickBot="1">
      <c r="B40" s="181" t="s">
        <v>228</v>
      </c>
      <c r="C40" s="99" t="s">
        <v>186</v>
      </c>
      <c r="D40" s="131">
        <v>200</v>
      </c>
      <c r="E40" s="150">
        <f>SUM(E41:E43)</f>
        <v>31000</v>
      </c>
      <c r="F40" s="150">
        <f>SUM(F41:F43)</f>
        <v>31000</v>
      </c>
    </row>
    <row r="41" spans="2:6" ht="124.5" customHeight="1" thickBot="1">
      <c r="B41" s="59" t="s">
        <v>233</v>
      </c>
      <c r="C41" s="166" t="s">
        <v>229</v>
      </c>
      <c r="D41" s="99">
        <v>200</v>
      </c>
      <c r="E41" s="150">
        <v>5000</v>
      </c>
      <c r="F41" s="150">
        <v>5000</v>
      </c>
    </row>
    <row r="42" spans="2:6" ht="95.25" customHeight="1" thickBot="1">
      <c r="B42" s="103" t="s">
        <v>260</v>
      </c>
      <c r="C42" s="166" t="s">
        <v>230</v>
      </c>
      <c r="D42" s="131">
        <v>200</v>
      </c>
      <c r="E42" s="132">
        <v>16000</v>
      </c>
      <c r="F42" s="132">
        <v>16000</v>
      </c>
    </row>
    <row r="43" spans="2:6" ht="66.75" customHeight="1" thickBot="1">
      <c r="B43" s="114" t="s">
        <v>261</v>
      </c>
      <c r="C43" s="166" t="s">
        <v>231</v>
      </c>
      <c r="D43" s="151">
        <v>200</v>
      </c>
      <c r="E43" s="152">
        <v>10000</v>
      </c>
      <c r="F43" s="152">
        <v>10000</v>
      </c>
    </row>
    <row r="44" spans="2:6" ht="82.5" customHeight="1" thickBot="1">
      <c r="B44" s="85" t="s">
        <v>232</v>
      </c>
      <c r="C44" s="98" t="s">
        <v>10</v>
      </c>
      <c r="D44" s="145"/>
      <c r="E44" s="146">
        <f>SUM(E45+E49+E52+E56)</f>
        <v>3127819</v>
      </c>
      <c r="F44" s="146">
        <f>SUM(F45+F49+F52+F56)</f>
        <v>3022519</v>
      </c>
    </row>
    <row r="45" spans="2:6" ht="58.5" customHeight="1" thickBot="1">
      <c r="B45" s="86" t="s">
        <v>142</v>
      </c>
      <c r="C45" s="101" t="s">
        <v>11</v>
      </c>
      <c r="D45" s="129"/>
      <c r="E45" s="130">
        <f>SUM(E46)</f>
        <v>1459600</v>
      </c>
      <c r="F45" s="130">
        <f>SUM(F46)</f>
        <v>1451600</v>
      </c>
    </row>
    <row r="46" spans="2:6" ht="30.75" customHeight="1" thickBot="1">
      <c r="B46" s="76" t="s">
        <v>12</v>
      </c>
      <c r="C46" s="99" t="s">
        <v>13</v>
      </c>
      <c r="D46" s="131"/>
      <c r="E46" s="150">
        <f>SUM(E47:E48)</f>
        <v>1459600</v>
      </c>
      <c r="F46" s="150">
        <f>SUM(F47:F48)</f>
        <v>1451600</v>
      </c>
    </row>
    <row r="47" spans="2:6" ht="66.75" customHeight="1" thickBot="1">
      <c r="B47" s="59" t="s">
        <v>71</v>
      </c>
      <c r="C47" s="100" t="s">
        <v>236</v>
      </c>
      <c r="D47" s="99">
        <v>200</v>
      </c>
      <c r="E47" s="150">
        <v>850000</v>
      </c>
      <c r="F47" s="150">
        <v>850000</v>
      </c>
    </row>
    <row r="48" spans="2:6" ht="95.25" customHeight="1" thickBot="1">
      <c r="B48" s="103" t="s">
        <v>72</v>
      </c>
      <c r="C48" s="104" t="s">
        <v>235</v>
      </c>
      <c r="D48" s="131">
        <v>200</v>
      </c>
      <c r="E48" s="132">
        <v>609600</v>
      </c>
      <c r="F48" s="132">
        <v>601600</v>
      </c>
    </row>
    <row r="49" spans="2:6" ht="47.25" customHeight="1" thickBot="1">
      <c r="B49" s="75" t="s">
        <v>237</v>
      </c>
      <c r="C49" s="105" t="s">
        <v>187</v>
      </c>
      <c r="D49" s="153"/>
      <c r="E49" s="148">
        <f>SUM(E50)</f>
        <v>100000</v>
      </c>
      <c r="F49" s="148">
        <f>SUM(F50)</f>
        <v>100000</v>
      </c>
    </row>
    <row r="50" spans="2:6" ht="29.25" customHeight="1" thickBot="1">
      <c r="B50" s="74" t="s">
        <v>189</v>
      </c>
      <c r="C50" s="99" t="s">
        <v>188</v>
      </c>
      <c r="D50" s="154"/>
      <c r="E50" s="155">
        <f>SUM(E51)</f>
        <v>100000</v>
      </c>
      <c r="F50" s="155">
        <f>SUM(F51)</f>
        <v>100000</v>
      </c>
    </row>
    <row r="51" spans="2:6" ht="65.25" customHeight="1" thickBot="1">
      <c r="B51" s="60" t="s">
        <v>239</v>
      </c>
      <c r="C51" s="100" t="s">
        <v>238</v>
      </c>
      <c r="D51" s="135">
        <v>200</v>
      </c>
      <c r="E51" s="138">
        <v>100000</v>
      </c>
      <c r="F51" s="138">
        <v>100000</v>
      </c>
    </row>
    <row r="52" spans="2:6" ht="48" customHeight="1" thickBot="1">
      <c r="B52" s="72" t="s">
        <v>63</v>
      </c>
      <c r="C52" s="105" t="s">
        <v>14</v>
      </c>
      <c r="D52" s="156"/>
      <c r="E52" s="157">
        <f>SUM(E53)</f>
        <v>1448219</v>
      </c>
      <c r="F52" s="157">
        <f>SUM(F53)</f>
        <v>1350919</v>
      </c>
    </row>
    <row r="53" spans="2:6" ht="33.75" customHeight="1" thickBot="1">
      <c r="B53" s="73" t="s">
        <v>15</v>
      </c>
      <c r="C53" s="99" t="s">
        <v>16</v>
      </c>
      <c r="D53" s="154"/>
      <c r="E53" s="155">
        <f>SUM(E54:E55)</f>
        <v>1448219</v>
      </c>
      <c r="F53" s="155">
        <f>SUM(F54:F55)</f>
        <v>1350919</v>
      </c>
    </row>
    <row r="54" spans="2:6" ht="99" customHeight="1" thickBot="1">
      <c r="B54" s="71" t="s">
        <v>143</v>
      </c>
      <c r="C54" s="151" t="s">
        <v>240</v>
      </c>
      <c r="D54" s="135">
        <v>200</v>
      </c>
      <c r="E54" s="138">
        <v>1398219</v>
      </c>
      <c r="F54" s="138">
        <v>1300919</v>
      </c>
    </row>
    <row r="55" spans="2:6" ht="45" customHeight="1" thickBot="1">
      <c r="B55" s="59" t="s">
        <v>241</v>
      </c>
      <c r="C55" s="100" t="s">
        <v>242</v>
      </c>
      <c r="D55" s="100">
        <v>200</v>
      </c>
      <c r="E55" s="133">
        <v>50000</v>
      </c>
      <c r="F55" s="133">
        <v>50000</v>
      </c>
    </row>
    <row r="56" spans="2:6" ht="66.75" customHeight="1" thickBot="1">
      <c r="B56" s="177" t="s">
        <v>289</v>
      </c>
      <c r="C56" s="153" t="s">
        <v>291</v>
      </c>
      <c r="D56" s="156"/>
      <c r="E56" s="157">
        <f>SUM(E57)</f>
        <v>120000</v>
      </c>
      <c r="F56" s="157">
        <f>SUM(F57)</f>
        <v>120000</v>
      </c>
    </row>
    <row r="57" spans="2:6" ht="61.5" customHeight="1" thickBot="1">
      <c r="B57" s="178" t="s">
        <v>290</v>
      </c>
      <c r="C57" s="100" t="s">
        <v>292</v>
      </c>
      <c r="D57" s="134"/>
      <c r="E57" s="126">
        <f>SUM(E58)</f>
        <v>120000</v>
      </c>
      <c r="F57" s="126">
        <f>SUM(F58)</f>
        <v>120000</v>
      </c>
    </row>
    <row r="58" spans="2:6" ht="110.25" customHeight="1" thickBot="1">
      <c r="B58" s="179" t="s">
        <v>294</v>
      </c>
      <c r="C58" s="100" t="s">
        <v>249</v>
      </c>
      <c r="D58" s="134">
        <v>200</v>
      </c>
      <c r="E58" s="126">
        <v>120000</v>
      </c>
      <c r="F58" s="126">
        <v>120000</v>
      </c>
    </row>
    <row r="59" spans="2:6" ht="80.25" customHeight="1" thickBot="1">
      <c r="B59" s="81" t="s">
        <v>243</v>
      </c>
      <c r="C59" s="98" t="s">
        <v>17</v>
      </c>
      <c r="D59" s="158"/>
      <c r="E59" s="159">
        <f>SUM(E60+E68)</f>
        <v>4519461</v>
      </c>
      <c r="F59" s="159">
        <f>SUM(F60+F68)</f>
        <v>4519461</v>
      </c>
    </row>
    <row r="60" spans="2:6" ht="79.5" customHeight="1" thickBot="1">
      <c r="B60" s="75" t="s">
        <v>144</v>
      </c>
      <c r="C60" s="101" t="s">
        <v>18</v>
      </c>
      <c r="D60" s="156"/>
      <c r="E60" s="157">
        <f>SUM(E62:E67)</f>
        <v>4419461</v>
      </c>
      <c r="F60" s="157">
        <f>SUM(F62:F67)</f>
        <v>4419461</v>
      </c>
    </row>
    <row r="61" spans="2:6" ht="46.5" customHeight="1" thickBot="1">
      <c r="B61" s="73" t="s">
        <v>20</v>
      </c>
      <c r="C61" s="99" t="s">
        <v>19</v>
      </c>
      <c r="D61" s="100"/>
      <c r="E61" s="126">
        <f>SUM(E62:E67)</f>
        <v>4419461</v>
      </c>
      <c r="F61" s="126">
        <f>SUM(F62:F67)</f>
        <v>4419461</v>
      </c>
    </row>
    <row r="62" spans="2:6" ht="144.75" customHeight="1" thickBot="1">
      <c r="B62" s="61" t="s">
        <v>154</v>
      </c>
      <c r="C62" s="104" t="s">
        <v>244</v>
      </c>
      <c r="D62" s="134">
        <v>100</v>
      </c>
      <c r="E62" s="126">
        <v>2859567</v>
      </c>
      <c r="F62" s="126">
        <v>2859567</v>
      </c>
    </row>
    <row r="63" spans="2:6" ht="78.75" customHeight="1" thickBot="1">
      <c r="B63" s="10" t="s">
        <v>245</v>
      </c>
      <c r="C63" s="100" t="s">
        <v>244</v>
      </c>
      <c r="D63" s="134">
        <v>200</v>
      </c>
      <c r="E63" s="126">
        <v>1384894</v>
      </c>
      <c r="F63" s="126">
        <v>1389894</v>
      </c>
    </row>
    <row r="64" spans="2:6" ht="53.25" customHeight="1" thickBot="1">
      <c r="B64" s="9" t="s">
        <v>21</v>
      </c>
      <c r="C64" s="100" t="s">
        <v>244</v>
      </c>
      <c r="D64" s="123">
        <v>800</v>
      </c>
      <c r="E64" s="124">
        <v>5000</v>
      </c>
      <c r="F64" s="124">
        <v>5000</v>
      </c>
    </row>
    <row r="65" spans="2:6" ht="121.5" customHeight="1" thickBot="1">
      <c r="B65" s="9" t="s">
        <v>250</v>
      </c>
      <c r="C65" s="100" t="s">
        <v>247</v>
      </c>
      <c r="D65" s="160">
        <v>200</v>
      </c>
      <c r="E65" s="161">
        <v>5000</v>
      </c>
      <c r="F65" s="161">
        <v>5000</v>
      </c>
    </row>
    <row r="66" spans="2:6" ht="63" customHeight="1" thickBot="1">
      <c r="B66" s="114" t="s">
        <v>251</v>
      </c>
      <c r="C66" s="100" t="s">
        <v>248</v>
      </c>
      <c r="D66" s="160">
        <v>200</v>
      </c>
      <c r="E66" s="161">
        <v>15000</v>
      </c>
      <c r="F66" s="161">
        <v>10000</v>
      </c>
    </row>
    <row r="67" spans="2:6" ht="128.25" customHeight="1" thickBot="1">
      <c r="B67" s="114" t="s">
        <v>252</v>
      </c>
      <c r="C67" s="100" t="s">
        <v>249</v>
      </c>
      <c r="D67" s="160">
        <v>200</v>
      </c>
      <c r="E67" s="161">
        <v>150000</v>
      </c>
      <c r="F67" s="161">
        <v>150000</v>
      </c>
    </row>
    <row r="68" spans="2:6" ht="57.75" customHeight="1" thickBot="1">
      <c r="B68" s="77" t="s">
        <v>145</v>
      </c>
      <c r="C68" s="105" t="s">
        <v>246</v>
      </c>
      <c r="D68" s="162"/>
      <c r="E68" s="163">
        <f>SUM(E69)</f>
        <v>100000</v>
      </c>
      <c r="F68" s="163">
        <f>SUM(F69)</f>
        <v>100000</v>
      </c>
    </row>
    <row r="69" spans="2:6" ht="35.25" customHeight="1" thickBot="1">
      <c r="B69" s="73" t="s">
        <v>22</v>
      </c>
      <c r="C69" s="167" t="s">
        <v>258</v>
      </c>
      <c r="D69" s="154"/>
      <c r="E69" s="139">
        <f>SUM(E70)</f>
        <v>100000</v>
      </c>
      <c r="F69" s="139">
        <f>SUM(F70)</f>
        <v>100000</v>
      </c>
    </row>
    <row r="70" spans="2:6" ht="123.75" customHeight="1" thickBot="1">
      <c r="B70" s="9" t="s">
        <v>23</v>
      </c>
      <c r="C70" s="100" t="s">
        <v>253</v>
      </c>
      <c r="D70" s="100">
        <v>200</v>
      </c>
      <c r="E70" s="133">
        <v>100000</v>
      </c>
      <c r="F70" s="133">
        <v>100000</v>
      </c>
    </row>
    <row r="71" spans="2:6" ht="49.5" customHeight="1" thickBot="1">
      <c r="B71" s="83" t="s">
        <v>35</v>
      </c>
      <c r="C71" s="98" t="s">
        <v>254</v>
      </c>
      <c r="D71" s="127"/>
      <c r="E71" s="120">
        <f>SUM(E72)</f>
        <v>10000</v>
      </c>
      <c r="F71" s="120">
        <f>SUM(F72)</f>
        <v>10000</v>
      </c>
    </row>
    <row r="72" spans="2:6" ht="52.5" customHeight="1" thickBot="1">
      <c r="B72" s="84" t="s">
        <v>36</v>
      </c>
      <c r="C72" s="147" t="s">
        <v>255</v>
      </c>
      <c r="D72" s="147"/>
      <c r="E72" s="164">
        <f>SUM(E73)</f>
        <v>10000</v>
      </c>
      <c r="F72" s="164">
        <f>SUM(F73)</f>
        <v>10000</v>
      </c>
    </row>
    <row r="73" spans="2:6" ht="45.75" customHeight="1" thickBot="1">
      <c r="B73" s="82" t="s">
        <v>37</v>
      </c>
      <c r="C73" s="99" t="s">
        <v>256</v>
      </c>
      <c r="D73" s="99"/>
      <c r="E73" s="139">
        <v>10000</v>
      </c>
      <c r="F73" s="139">
        <v>10000</v>
      </c>
    </row>
    <row r="74" spans="2:6" ht="86.25" customHeight="1" thickBot="1">
      <c r="B74" s="60" t="s">
        <v>165</v>
      </c>
      <c r="C74" s="100" t="s">
        <v>257</v>
      </c>
      <c r="D74" s="100">
        <v>200</v>
      </c>
      <c r="E74" s="126">
        <v>10000</v>
      </c>
      <c r="F74" s="126">
        <v>10000</v>
      </c>
    </row>
    <row r="75" spans="2:6" ht="72.75" customHeight="1" thickBot="1">
      <c r="B75" s="80" t="s">
        <v>147</v>
      </c>
      <c r="C75" s="98" t="s">
        <v>38</v>
      </c>
      <c r="D75" s="158"/>
      <c r="E75" s="146">
        <f>SUM(E76+E79)</f>
        <v>201600</v>
      </c>
      <c r="F75" s="146">
        <f>SUM(F76+F79)</f>
        <v>201600</v>
      </c>
    </row>
    <row r="76" spans="2:6" ht="16.5" thickBot="1">
      <c r="B76" s="73" t="s">
        <v>64</v>
      </c>
      <c r="C76" s="99" t="s">
        <v>148</v>
      </c>
      <c r="D76" s="154"/>
      <c r="E76" s="139">
        <f>SUM(E77)</f>
        <v>50000</v>
      </c>
      <c r="F76" s="139">
        <f>SUM(F77)</f>
        <v>50000</v>
      </c>
    </row>
    <row r="77" spans="2:6" ht="133.5" customHeight="1" thickBot="1">
      <c r="B77" s="61" t="s">
        <v>149</v>
      </c>
      <c r="C77" s="100" t="s">
        <v>259</v>
      </c>
      <c r="D77" s="134">
        <v>870</v>
      </c>
      <c r="E77" s="126">
        <v>50000</v>
      </c>
      <c r="F77" s="126">
        <v>50000</v>
      </c>
    </row>
    <row r="78" spans="2:6" ht="84.75" customHeight="1" thickBot="1">
      <c r="B78" s="183" t="s">
        <v>65</v>
      </c>
      <c r="C78" s="105" t="s">
        <v>151</v>
      </c>
      <c r="D78" s="156"/>
      <c r="E78" s="184">
        <f>SUM(E79)</f>
        <v>151600</v>
      </c>
      <c r="F78" s="184">
        <f>SUM(F79)</f>
        <v>151600</v>
      </c>
    </row>
    <row r="79" spans="2:6" ht="16.5" thickBot="1">
      <c r="B79" s="73" t="s">
        <v>64</v>
      </c>
      <c r="C79" s="168" t="s">
        <v>152</v>
      </c>
      <c r="D79" s="154"/>
      <c r="E79" s="139">
        <f>SUM(E80:E82)</f>
        <v>151600</v>
      </c>
      <c r="F79" s="139">
        <f>SUM(F80:F82)</f>
        <v>151600</v>
      </c>
    </row>
    <row r="80" spans="2:6" ht="163.5" customHeight="1" thickBot="1">
      <c r="B80" s="60" t="s">
        <v>150</v>
      </c>
      <c r="C80" s="100" t="s">
        <v>153</v>
      </c>
      <c r="D80" s="134">
        <v>100</v>
      </c>
      <c r="E80" s="126">
        <v>138700</v>
      </c>
      <c r="F80" s="126">
        <v>138700</v>
      </c>
    </row>
    <row r="81" spans="2:6" ht="163.5" customHeight="1" thickBot="1">
      <c r="B81" s="60" t="s">
        <v>150</v>
      </c>
      <c r="C81" s="134" t="s">
        <v>262</v>
      </c>
      <c r="D81" s="134">
        <v>100</v>
      </c>
      <c r="E81" s="126">
        <v>7812</v>
      </c>
      <c r="F81" s="126">
        <v>7812</v>
      </c>
    </row>
    <row r="82" spans="2:6" ht="99" customHeight="1" thickBot="1">
      <c r="B82" s="115" t="s">
        <v>49</v>
      </c>
      <c r="C82" s="165">
        <v>3490000260</v>
      </c>
      <c r="D82" s="134">
        <v>200</v>
      </c>
      <c r="E82" s="126">
        <v>5088</v>
      </c>
      <c r="F82" s="126">
        <v>5088</v>
      </c>
    </row>
    <row r="83" spans="2:6" ht="16.5" thickBot="1">
      <c r="B83" s="58" t="s">
        <v>66</v>
      </c>
      <c r="C83" s="169"/>
      <c r="D83" s="169"/>
      <c r="E83" s="64">
        <f>SUM(E10+E15+E32+E38+E44+E59+E71+E75)</f>
        <v>13261000</v>
      </c>
      <c r="F83" s="64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85"/>
  <sheetViews>
    <sheetView zoomScalePageLayoutView="0" workbookViewId="0" topLeftCell="A73">
      <selection activeCell="C82" sqref="C82:F84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>
      <c r="E2" s="371" t="s">
        <v>267</v>
      </c>
      <c r="F2" s="371"/>
      <c r="G2" s="371"/>
    </row>
    <row r="3" spans="4:7" ht="15.75">
      <c r="D3" s="371" t="s">
        <v>268</v>
      </c>
      <c r="E3" s="371"/>
      <c r="F3" s="371"/>
      <c r="G3" s="371"/>
    </row>
    <row r="4" spans="4:7" ht="19.5" customHeight="1">
      <c r="D4" s="371" t="s">
        <v>545</v>
      </c>
      <c r="E4" s="354"/>
      <c r="F4" s="354"/>
      <c r="G4" s="354"/>
    </row>
    <row r="5" spans="4:7" ht="33" customHeight="1">
      <c r="D5" s="379" t="s">
        <v>639</v>
      </c>
      <c r="E5" s="381"/>
      <c r="F5" s="354"/>
      <c r="G5" s="354"/>
    </row>
    <row r="6" spans="3:5" ht="15.75">
      <c r="C6" s="30"/>
      <c r="E6" s="30"/>
    </row>
    <row r="7" ht="15.75">
      <c r="C7" s="30"/>
    </row>
    <row r="8" spans="3:7" ht="148.5" customHeight="1">
      <c r="C8" s="369" t="s">
        <v>573</v>
      </c>
      <c r="D8" s="369"/>
      <c r="E8" s="369"/>
      <c r="F8" s="354"/>
      <c r="G8" s="354"/>
    </row>
    <row r="9" ht="19.5" thickBot="1">
      <c r="C9" s="43"/>
    </row>
    <row r="10" spans="3:7" ht="32.25" thickBot="1">
      <c r="C10" s="2" t="s">
        <v>59</v>
      </c>
      <c r="D10" s="2" t="s">
        <v>90</v>
      </c>
      <c r="E10" s="3" t="s">
        <v>67</v>
      </c>
      <c r="F10" s="2" t="s">
        <v>384</v>
      </c>
      <c r="G10" s="2" t="s">
        <v>546</v>
      </c>
    </row>
    <row r="11" spans="3:7" ht="87.75" customHeight="1" thickBot="1">
      <c r="C11" s="97" t="s">
        <v>369</v>
      </c>
      <c r="D11" s="98" t="s">
        <v>176</v>
      </c>
      <c r="E11" s="127"/>
      <c r="F11" s="120">
        <f>SUM(F13:F14)</f>
        <v>370300</v>
      </c>
      <c r="G11" s="120">
        <f>SUM(G13:G14)</f>
        <v>170300</v>
      </c>
    </row>
    <row r="12" spans="3:7" ht="59.25" customHeight="1" thickBot="1">
      <c r="C12" s="79" t="s">
        <v>8</v>
      </c>
      <c r="D12" s="99" t="s">
        <v>177</v>
      </c>
      <c r="E12" s="121"/>
      <c r="F12" s="122">
        <f>SUM(F13:F14)</f>
        <v>370300</v>
      </c>
      <c r="G12" s="122">
        <f>SUM(G13:G14)</f>
        <v>170300</v>
      </c>
    </row>
    <row r="13" spans="3:7" ht="84.75" customHeight="1" thickBot="1">
      <c r="C13" s="59" t="s">
        <v>68</v>
      </c>
      <c r="D13" s="102" t="s">
        <v>180</v>
      </c>
      <c r="E13" s="123">
        <v>200</v>
      </c>
      <c r="F13" s="124">
        <v>300000</v>
      </c>
      <c r="G13" s="124">
        <v>100000</v>
      </c>
    </row>
    <row r="14" spans="3:7" ht="128.25" customHeight="1" thickBot="1">
      <c r="C14" s="59" t="s">
        <v>69</v>
      </c>
      <c r="D14" s="100" t="s">
        <v>179</v>
      </c>
      <c r="E14" s="100">
        <v>600</v>
      </c>
      <c r="F14" s="133">
        <v>70300</v>
      </c>
      <c r="G14" s="133">
        <v>70300</v>
      </c>
    </row>
    <row r="15" spans="3:7" ht="63.75" thickBot="1">
      <c r="C15" s="80" t="s">
        <v>370</v>
      </c>
      <c r="D15" s="98" t="s">
        <v>181</v>
      </c>
      <c r="E15" s="127"/>
      <c r="F15" s="128">
        <f>SUM(F16+F29)</f>
        <v>5277416</v>
      </c>
      <c r="G15" s="128">
        <f>SUM(G16+G29)</f>
        <v>5227416</v>
      </c>
    </row>
    <row r="16" spans="3:7" ht="63.75" thickBot="1">
      <c r="C16" s="78" t="s">
        <v>146</v>
      </c>
      <c r="D16" s="111" t="s">
        <v>588</v>
      </c>
      <c r="E16" s="147"/>
      <c r="F16" s="130">
        <f>SUM(F18:F28)</f>
        <v>5263416</v>
      </c>
      <c r="G16" s="130">
        <f>SUM(G18:G28)</f>
        <v>5213416</v>
      </c>
    </row>
    <row r="17" spans="3:7" ht="48" thickBot="1">
      <c r="C17" s="73" t="s">
        <v>24</v>
      </c>
      <c r="D17" s="99" t="s">
        <v>183</v>
      </c>
      <c r="E17" s="99"/>
      <c r="F17" s="132">
        <f>SUM(F18:F21)</f>
        <v>4648936</v>
      </c>
      <c r="G17" s="132">
        <f>SUM(G18:G21)</f>
        <v>4648936</v>
      </c>
    </row>
    <row r="18" spans="3:7" ht="158.25" thickBot="1">
      <c r="C18" s="9" t="s">
        <v>25</v>
      </c>
      <c r="D18" s="100" t="s">
        <v>581</v>
      </c>
      <c r="E18" s="100">
        <v>100</v>
      </c>
      <c r="F18" s="133">
        <v>3249883</v>
      </c>
      <c r="G18" s="133">
        <v>3249883</v>
      </c>
    </row>
    <row r="19" spans="3:7" ht="88.5" customHeight="1" thickBot="1">
      <c r="C19" s="9" t="s">
        <v>26</v>
      </c>
      <c r="D19" s="134" t="s">
        <v>211</v>
      </c>
      <c r="E19" s="135">
        <v>200</v>
      </c>
      <c r="F19" s="136">
        <v>629955</v>
      </c>
      <c r="G19" s="136">
        <v>629955</v>
      </c>
    </row>
    <row r="20" spans="3:7" ht="57" customHeight="1" thickBot="1">
      <c r="C20" s="9" t="s">
        <v>27</v>
      </c>
      <c r="D20" s="134" t="s">
        <v>212</v>
      </c>
      <c r="E20" s="137">
        <v>800</v>
      </c>
      <c r="F20" s="138">
        <v>10000</v>
      </c>
      <c r="G20" s="138">
        <v>10000</v>
      </c>
    </row>
    <row r="21" spans="3:7" ht="172.5" customHeight="1" thickBot="1">
      <c r="C21" s="73" t="s">
        <v>28</v>
      </c>
      <c r="D21" s="208" t="s">
        <v>288</v>
      </c>
      <c r="E21" s="99">
        <v>100</v>
      </c>
      <c r="F21" s="139">
        <v>759098</v>
      </c>
      <c r="G21" s="139">
        <v>759098</v>
      </c>
    </row>
    <row r="22" spans="3:7" ht="127.5" customHeight="1" thickBot="1">
      <c r="C22" s="9" t="s">
        <v>29</v>
      </c>
      <c r="D22" s="100" t="s">
        <v>587</v>
      </c>
      <c r="E22" s="134">
        <v>200</v>
      </c>
      <c r="F22" s="126">
        <v>100000</v>
      </c>
      <c r="G22" s="126">
        <v>100000</v>
      </c>
    </row>
    <row r="23" spans="3:7" ht="115.5" customHeight="1" thickBot="1">
      <c r="C23" s="9" t="s">
        <v>30</v>
      </c>
      <c r="D23" s="100" t="s">
        <v>296</v>
      </c>
      <c r="E23" s="134">
        <v>200</v>
      </c>
      <c r="F23" s="126">
        <v>10000</v>
      </c>
      <c r="G23" s="126">
        <v>10000</v>
      </c>
    </row>
    <row r="24" spans="3:7" ht="149.25" customHeight="1" thickBot="1">
      <c r="C24" s="10" t="s">
        <v>273</v>
      </c>
      <c r="D24" s="100" t="s">
        <v>215</v>
      </c>
      <c r="E24" s="151">
        <v>200</v>
      </c>
      <c r="F24" s="336">
        <v>480</v>
      </c>
      <c r="G24" s="336">
        <v>480</v>
      </c>
    </row>
    <row r="25" spans="3:7" ht="143.25" customHeight="1" thickBot="1">
      <c r="C25" s="9" t="s">
        <v>31</v>
      </c>
      <c r="D25" s="100" t="s">
        <v>216</v>
      </c>
      <c r="E25" s="131">
        <v>300</v>
      </c>
      <c r="F25" s="132">
        <v>24000</v>
      </c>
      <c r="G25" s="132">
        <v>24000</v>
      </c>
    </row>
    <row r="26" spans="3:7" ht="120.75" customHeight="1" thickBot="1">
      <c r="C26" s="213" t="s">
        <v>330</v>
      </c>
      <c r="D26" s="99" t="s">
        <v>217</v>
      </c>
      <c r="E26" s="131">
        <v>200</v>
      </c>
      <c r="F26" s="132">
        <v>50000</v>
      </c>
      <c r="G26" s="132">
        <v>50000</v>
      </c>
    </row>
    <row r="27" spans="3:7" ht="136.5" customHeight="1" thickBot="1">
      <c r="C27" s="69" t="s">
        <v>222</v>
      </c>
      <c r="D27" s="126" t="s">
        <v>280</v>
      </c>
      <c r="E27" s="176">
        <v>200</v>
      </c>
      <c r="F27" s="133">
        <v>80000</v>
      </c>
      <c r="G27" s="141">
        <v>80000</v>
      </c>
    </row>
    <row r="28" spans="3:7" ht="94.5" customHeight="1" thickBot="1">
      <c r="C28" s="211" t="s">
        <v>331</v>
      </c>
      <c r="D28" s="139" t="s">
        <v>340</v>
      </c>
      <c r="E28" s="212" t="s">
        <v>82</v>
      </c>
      <c r="F28" s="132">
        <v>350000</v>
      </c>
      <c r="G28" s="132">
        <v>300000</v>
      </c>
    </row>
    <row r="29" spans="3:7" ht="56.25" customHeight="1" thickBot="1">
      <c r="C29" s="72" t="s">
        <v>115</v>
      </c>
      <c r="D29" s="101" t="s">
        <v>218</v>
      </c>
      <c r="E29" s="142"/>
      <c r="F29" s="143">
        <f>SUM(F30)</f>
        <v>14000</v>
      </c>
      <c r="G29" s="143">
        <f>SUM(G30)</f>
        <v>14000</v>
      </c>
    </row>
    <row r="30" spans="3:7" ht="53.25" customHeight="1" thickBot="1">
      <c r="C30" s="73" t="s">
        <v>32</v>
      </c>
      <c r="D30" s="99" t="s">
        <v>219</v>
      </c>
      <c r="E30" s="63"/>
      <c r="F30" s="144">
        <f>SUM(F31:F32)</f>
        <v>14000</v>
      </c>
      <c r="G30" s="144">
        <f>SUM(G31:G32)</f>
        <v>14000</v>
      </c>
    </row>
    <row r="31" spans="3:7" ht="113.25" customHeight="1" thickBot="1">
      <c r="C31" s="9" t="s">
        <v>33</v>
      </c>
      <c r="D31" s="100" t="s">
        <v>281</v>
      </c>
      <c r="E31" s="63">
        <v>200</v>
      </c>
      <c r="F31" s="133">
        <v>6000</v>
      </c>
      <c r="G31" s="133">
        <v>6000</v>
      </c>
    </row>
    <row r="32" spans="3:7" ht="86.25" customHeight="1" thickBot="1">
      <c r="C32" s="62" t="s">
        <v>34</v>
      </c>
      <c r="D32" s="100" t="s">
        <v>282</v>
      </c>
      <c r="E32" s="135">
        <v>800</v>
      </c>
      <c r="F32" s="136">
        <v>8000</v>
      </c>
      <c r="G32" s="136">
        <v>8000</v>
      </c>
    </row>
    <row r="33" spans="3:7" ht="104.25" customHeight="1" thickBot="1">
      <c r="C33" s="97" t="s">
        <v>371</v>
      </c>
      <c r="D33" s="98" t="s">
        <v>184</v>
      </c>
      <c r="E33" s="145"/>
      <c r="F33" s="146">
        <f>F34</f>
        <v>108000</v>
      </c>
      <c r="G33" s="146">
        <f>G34</f>
        <v>82000</v>
      </c>
    </row>
    <row r="34" spans="3:7" ht="87" customHeight="1" thickBot="1">
      <c r="C34" s="75" t="s">
        <v>7</v>
      </c>
      <c r="D34" s="101" t="s">
        <v>220</v>
      </c>
      <c r="E34" s="147"/>
      <c r="F34" s="148">
        <f>SUM(F36:F37)</f>
        <v>108000</v>
      </c>
      <c r="G34" s="148">
        <f>SUM(G36:G37)</f>
        <v>82000</v>
      </c>
    </row>
    <row r="35" spans="3:7" ht="69.75" customHeight="1" thickBot="1">
      <c r="C35" s="73" t="s">
        <v>9</v>
      </c>
      <c r="D35" s="99" t="s">
        <v>185</v>
      </c>
      <c r="E35" s="99"/>
      <c r="F35" s="139">
        <f>SUM(F36:F37)</f>
        <v>108000</v>
      </c>
      <c r="G35" s="139">
        <f>SUM(G36:G37)</f>
        <v>82000</v>
      </c>
    </row>
    <row r="36" spans="3:7" ht="93" customHeight="1" thickBot="1">
      <c r="C36" s="59" t="s">
        <v>168</v>
      </c>
      <c r="D36" s="100" t="s">
        <v>283</v>
      </c>
      <c r="E36" s="100">
        <v>200</v>
      </c>
      <c r="F36" s="149">
        <v>20000</v>
      </c>
      <c r="G36" s="149">
        <v>20000</v>
      </c>
    </row>
    <row r="37" spans="3:7" ht="108" customHeight="1" thickBot="1">
      <c r="C37" s="59" t="s">
        <v>50</v>
      </c>
      <c r="D37" s="104" t="s">
        <v>223</v>
      </c>
      <c r="E37" s="100">
        <v>200</v>
      </c>
      <c r="F37" s="149">
        <v>88000</v>
      </c>
      <c r="G37" s="149">
        <v>62000</v>
      </c>
    </row>
    <row r="38" spans="3:7" ht="74.25" customHeight="1" thickBot="1">
      <c r="C38" s="117" t="s">
        <v>375</v>
      </c>
      <c r="D38" s="98" t="s">
        <v>226</v>
      </c>
      <c r="E38" s="145"/>
      <c r="F38" s="146">
        <f>SUM(F39)</f>
        <v>20000</v>
      </c>
      <c r="G38" s="146">
        <f>SUM(G39)</f>
        <v>20000</v>
      </c>
    </row>
    <row r="39" spans="3:7" ht="79.5" customHeight="1" thickBot="1">
      <c r="C39" s="86" t="s">
        <v>225</v>
      </c>
      <c r="D39" s="101" t="s">
        <v>227</v>
      </c>
      <c r="E39" s="129"/>
      <c r="F39" s="130">
        <f>SUM(F40)</f>
        <v>20000</v>
      </c>
      <c r="G39" s="130">
        <f>SUM(G40)</f>
        <v>20000</v>
      </c>
    </row>
    <row r="40" spans="3:7" ht="61.5" customHeight="1" thickBot="1">
      <c r="C40" s="181" t="s">
        <v>228</v>
      </c>
      <c r="D40" s="99" t="s">
        <v>186</v>
      </c>
      <c r="E40" s="131"/>
      <c r="F40" s="150">
        <f>SUM(F41:F43)</f>
        <v>20000</v>
      </c>
      <c r="G40" s="150">
        <f>SUM(G41:G43)</f>
        <v>20000</v>
      </c>
    </row>
    <row r="41" spans="3:7" ht="141" customHeight="1" thickBot="1">
      <c r="C41" s="59" t="s">
        <v>626</v>
      </c>
      <c r="D41" s="166" t="s">
        <v>229</v>
      </c>
      <c r="E41" s="99">
        <v>200</v>
      </c>
      <c r="F41" s="150">
        <v>0</v>
      </c>
      <c r="G41" s="150">
        <v>0</v>
      </c>
    </row>
    <row r="42" spans="3:7" ht="99.75" customHeight="1" thickBot="1">
      <c r="C42" s="103" t="s">
        <v>543</v>
      </c>
      <c r="D42" s="166" t="s">
        <v>230</v>
      </c>
      <c r="E42" s="131">
        <v>200</v>
      </c>
      <c r="F42" s="132">
        <v>18000</v>
      </c>
      <c r="G42" s="132">
        <v>18000</v>
      </c>
    </row>
    <row r="43" spans="3:7" ht="79.5" customHeight="1" thickBot="1">
      <c r="C43" s="114" t="s">
        <v>633</v>
      </c>
      <c r="D43" s="166" t="s">
        <v>231</v>
      </c>
      <c r="E43" s="151">
        <v>200</v>
      </c>
      <c r="F43" s="152">
        <v>2000</v>
      </c>
      <c r="G43" s="152">
        <v>2000</v>
      </c>
    </row>
    <row r="44" spans="3:7" ht="94.5" customHeight="1" thickBot="1">
      <c r="C44" s="85" t="s">
        <v>373</v>
      </c>
      <c r="D44" s="98" t="s">
        <v>10</v>
      </c>
      <c r="E44" s="145"/>
      <c r="F44" s="146">
        <f>SUM(F45+F49+F52+F55)</f>
        <v>3896920.03</v>
      </c>
      <c r="G44" s="146">
        <f>SUM(G45+G49+G52+G55)</f>
        <v>3633869.3</v>
      </c>
    </row>
    <row r="45" spans="3:7" ht="66.75" customHeight="1" thickBot="1">
      <c r="C45" s="86" t="s">
        <v>142</v>
      </c>
      <c r="D45" s="101" t="s">
        <v>11</v>
      </c>
      <c r="E45" s="129"/>
      <c r="F45" s="130">
        <f>SUM(F46)</f>
        <v>1500000</v>
      </c>
      <c r="G45" s="130">
        <f>SUM(G46)</f>
        <v>1500000</v>
      </c>
    </row>
    <row r="46" spans="3:7" ht="55.5" customHeight="1" thickBot="1">
      <c r="C46" s="76" t="s">
        <v>12</v>
      </c>
      <c r="D46" s="99" t="s">
        <v>13</v>
      </c>
      <c r="E46" s="131"/>
      <c r="F46" s="150">
        <f>SUM(F47:F48)</f>
        <v>1500000</v>
      </c>
      <c r="G46" s="150">
        <f>SUM(G47:G48)</f>
        <v>1500000</v>
      </c>
    </row>
    <row r="47" spans="3:7" ht="66" customHeight="1" thickBot="1">
      <c r="C47" s="59" t="s">
        <v>71</v>
      </c>
      <c r="D47" s="100" t="s">
        <v>236</v>
      </c>
      <c r="E47" s="99">
        <v>200</v>
      </c>
      <c r="F47" s="150">
        <v>800000</v>
      </c>
      <c r="G47" s="150">
        <v>800000</v>
      </c>
    </row>
    <row r="48" spans="3:7" ht="98.25" customHeight="1" thickBot="1">
      <c r="C48" s="103" t="s">
        <v>72</v>
      </c>
      <c r="D48" s="104" t="s">
        <v>235</v>
      </c>
      <c r="E48" s="131">
        <v>200</v>
      </c>
      <c r="F48" s="132">
        <v>700000</v>
      </c>
      <c r="G48" s="132">
        <v>700000</v>
      </c>
    </row>
    <row r="49" spans="3:7" ht="72" customHeight="1" thickBot="1">
      <c r="C49" s="75" t="s">
        <v>237</v>
      </c>
      <c r="D49" s="105" t="s">
        <v>187</v>
      </c>
      <c r="E49" s="153"/>
      <c r="F49" s="148">
        <f>SUM(F50)</f>
        <v>40000</v>
      </c>
      <c r="G49" s="148">
        <f>SUM(G50)</f>
        <v>40000</v>
      </c>
    </row>
    <row r="50" spans="3:7" ht="55.5" customHeight="1" thickBot="1">
      <c r="C50" s="74" t="s">
        <v>189</v>
      </c>
      <c r="D50" s="99" t="s">
        <v>188</v>
      </c>
      <c r="E50" s="154"/>
      <c r="F50" s="155">
        <v>40000</v>
      </c>
      <c r="G50" s="155">
        <v>40000</v>
      </c>
    </row>
    <row r="51" spans="3:7" ht="73.5" customHeight="1" thickBot="1">
      <c r="C51" s="60" t="s">
        <v>239</v>
      </c>
      <c r="D51" s="100" t="s">
        <v>238</v>
      </c>
      <c r="E51" s="135">
        <v>200</v>
      </c>
      <c r="F51" s="155">
        <v>40000</v>
      </c>
      <c r="G51" s="155">
        <v>40000</v>
      </c>
    </row>
    <row r="52" spans="3:7" ht="60" customHeight="1" thickBot="1">
      <c r="C52" s="72" t="s">
        <v>63</v>
      </c>
      <c r="D52" s="105" t="s">
        <v>14</v>
      </c>
      <c r="E52" s="156"/>
      <c r="F52" s="157">
        <f>SUM(F53)</f>
        <v>2276920.03</v>
      </c>
      <c r="G52" s="157">
        <f>SUM(G53)</f>
        <v>2013869.3</v>
      </c>
    </row>
    <row r="53" spans="3:7" ht="39.75" customHeight="1" thickBot="1">
      <c r="C53" s="73" t="s">
        <v>15</v>
      </c>
      <c r="D53" s="99" t="s">
        <v>16</v>
      </c>
      <c r="E53" s="154"/>
      <c r="F53" s="155">
        <f>SUM(F54:F54)</f>
        <v>2276920.03</v>
      </c>
      <c r="G53" s="155">
        <f>SUM(G54:G54)</f>
        <v>2013869.3</v>
      </c>
    </row>
    <row r="54" spans="3:7" ht="95.25" customHeight="1" thickBot="1">
      <c r="C54" s="71" t="s">
        <v>570</v>
      </c>
      <c r="D54" s="151" t="s">
        <v>284</v>
      </c>
      <c r="E54" s="135">
        <v>200</v>
      </c>
      <c r="F54" s="138">
        <v>2276920.03</v>
      </c>
      <c r="G54" s="138">
        <v>2013869.3</v>
      </c>
    </row>
    <row r="55" spans="3:7" ht="69" customHeight="1" thickBot="1">
      <c r="C55" s="177" t="s">
        <v>289</v>
      </c>
      <c r="D55" s="153" t="s">
        <v>291</v>
      </c>
      <c r="E55" s="156"/>
      <c r="F55" s="157">
        <f>SUM(F56)</f>
        <v>80000</v>
      </c>
      <c r="G55" s="157">
        <f>SUM(G56)</f>
        <v>80000</v>
      </c>
    </row>
    <row r="56" spans="3:7" ht="55.5" customHeight="1" thickBot="1">
      <c r="C56" s="178" t="s">
        <v>290</v>
      </c>
      <c r="D56" s="100" t="s">
        <v>292</v>
      </c>
      <c r="E56" s="134"/>
      <c r="F56" s="126">
        <v>80000</v>
      </c>
      <c r="G56" s="126">
        <v>80000</v>
      </c>
    </row>
    <row r="57" spans="3:7" ht="116.25" customHeight="1" thickBot="1">
      <c r="C57" s="330" t="s">
        <v>294</v>
      </c>
      <c r="D57" s="331" t="s">
        <v>249</v>
      </c>
      <c r="E57" s="332">
        <v>200</v>
      </c>
      <c r="F57" s="314">
        <v>80000</v>
      </c>
      <c r="G57" s="314">
        <v>80000</v>
      </c>
    </row>
    <row r="58" spans="3:7" ht="98.25" customHeight="1" thickBot="1">
      <c r="C58" s="81" t="s">
        <v>376</v>
      </c>
      <c r="D58" s="98" t="s">
        <v>586</v>
      </c>
      <c r="E58" s="158"/>
      <c r="F58" s="159">
        <f>SUM(F59+F67)</f>
        <v>3981105.8</v>
      </c>
      <c r="G58" s="159">
        <f>SUM(G59+G67)</f>
        <v>4028577.7</v>
      </c>
    </row>
    <row r="59" spans="3:7" ht="86.25" customHeight="1" thickBot="1">
      <c r="C59" s="75" t="s">
        <v>144</v>
      </c>
      <c r="D59" s="101" t="s">
        <v>18</v>
      </c>
      <c r="E59" s="156"/>
      <c r="F59" s="157">
        <f>SUM(F61:F66)</f>
        <v>3881105.8</v>
      </c>
      <c r="G59" s="157">
        <f>SUM(G61:G66)</f>
        <v>3928577.7</v>
      </c>
    </row>
    <row r="60" spans="3:7" ht="44.25" customHeight="1" thickBot="1">
      <c r="C60" s="73" t="s">
        <v>20</v>
      </c>
      <c r="D60" s="99" t="s">
        <v>19</v>
      </c>
      <c r="E60" s="100"/>
      <c r="F60" s="126">
        <f>SUM(F61:F66)</f>
        <v>3881105.8</v>
      </c>
      <c r="G60" s="126">
        <f>SUM(G61:G66)</f>
        <v>3928577.7</v>
      </c>
    </row>
    <row r="61" spans="3:7" ht="177" customHeight="1" thickBot="1">
      <c r="C61" s="61" t="s">
        <v>154</v>
      </c>
      <c r="D61" s="104" t="s">
        <v>244</v>
      </c>
      <c r="E61" s="134">
        <v>100</v>
      </c>
      <c r="F61" s="126">
        <v>1819500.3</v>
      </c>
      <c r="G61" s="126">
        <v>1819500.3</v>
      </c>
    </row>
    <row r="62" spans="3:7" ht="103.5" customHeight="1" thickBot="1">
      <c r="C62" s="10" t="s">
        <v>245</v>
      </c>
      <c r="D62" s="100" t="s">
        <v>244</v>
      </c>
      <c r="E62" s="134">
        <v>200</v>
      </c>
      <c r="F62" s="126">
        <v>1988605.5</v>
      </c>
      <c r="G62" s="126">
        <v>2041077.4</v>
      </c>
    </row>
    <row r="63" spans="3:7" ht="70.5" customHeight="1" thickBot="1">
      <c r="C63" s="9" t="s">
        <v>21</v>
      </c>
      <c r="D63" s="100" t="s">
        <v>244</v>
      </c>
      <c r="E63" s="123">
        <v>800</v>
      </c>
      <c r="F63" s="124">
        <v>8000</v>
      </c>
      <c r="G63" s="124">
        <v>8000</v>
      </c>
    </row>
    <row r="64" spans="3:7" ht="162.75" customHeight="1" thickBot="1">
      <c r="C64" s="9" t="s">
        <v>250</v>
      </c>
      <c r="D64" s="100" t="s">
        <v>247</v>
      </c>
      <c r="E64" s="160">
        <v>200</v>
      </c>
      <c r="F64" s="122">
        <v>5000</v>
      </c>
      <c r="G64" s="122">
        <v>0</v>
      </c>
    </row>
    <row r="65" spans="3:7" ht="111" customHeight="1" thickBot="1">
      <c r="C65" s="9" t="s">
        <v>630</v>
      </c>
      <c r="D65" s="100" t="s">
        <v>629</v>
      </c>
      <c r="E65" s="160">
        <v>200</v>
      </c>
      <c r="F65" s="122">
        <v>10000</v>
      </c>
      <c r="G65" s="122">
        <v>10000</v>
      </c>
    </row>
    <row r="66" spans="3:7" ht="128.25" customHeight="1" thickBot="1">
      <c r="C66" s="315" t="s">
        <v>252</v>
      </c>
      <c r="D66" s="99" t="s">
        <v>249</v>
      </c>
      <c r="E66" s="121">
        <v>200</v>
      </c>
      <c r="F66" s="122">
        <v>50000</v>
      </c>
      <c r="G66" s="122">
        <v>50000</v>
      </c>
    </row>
    <row r="67" spans="3:7" ht="82.5" customHeight="1" thickBot="1">
      <c r="C67" s="77" t="s">
        <v>145</v>
      </c>
      <c r="D67" s="105" t="s">
        <v>246</v>
      </c>
      <c r="E67" s="162"/>
      <c r="F67" s="163">
        <f>SUM(F68)</f>
        <v>100000</v>
      </c>
      <c r="G67" s="163">
        <f>SUM(G68)</f>
        <v>100000</v>
      </c>
    </row>
    <row r="68" spans="3:7" ht="55.5" customHeight="1" thickBot="1">
      <c r="C68" s="73" t="s">
        <v>22</v>
      </c>
      <c r="D68" s="167" t="s">
        <v>258</v>
      </c>
      <c r="E68" s="154"/>
      <c r="F68" s="139">
        <f>SUM(F69)</f>
        <v>100000</v>
      </c>
      <c r="G68" s="139">
        <f>SUM(G69)</f>
        <v>100000</v>
      </c>
    </row>
    <row r="69" spans="3:7" ht="134.25" customHeight="1" thickBot="1">
      <c r="C69" s="9" t="s">
        <v>23</v>
      </c>
      <c r="D69" s="100" t="s">
        <v>253</v>
      </c>
      <c r="E69" s="100">
        <v>200</v>
      </c>
      <c r="F69" s="133">
        <v>100000</v>
      </c>
      <c r="G69" s="133">
        <v>100000</v>
      </c>
    </row>
    <row r="70" spans="3:7" ht="58.5" customHeight="1" thickBot="1">
      <c r="C70" s="83" t="s">
        <v>35</v>
      </c>
      <c r="D70" s="98" t="s">
        <v>254</v>
      </c>
      <c r="E70" s="127"/>
      <c r="F70" s="120">
        <f>SUM(F71)</f>
        <v>15000</v>
      </c>
      <c r="G70" s="120">
        <f>SUM(G71)</f>
        <v>15000</v>
      </c>
    </row>
    <row r="71" spans="3:7" ht="57.75" customHeight="1" thickBot="1">
      <c r="C71" s="84" t="s">
        <v>36</v>
      </c>
      <c r="D71" s="147" t="s">
        <v>255</v>
      </c>
      <c r="E71" s="147"/>
      <c r="F71" s="164">
        <f>SUM(F72)</f>
        <v>15000</v>
      </c>
      <c r="G71" s="164">
        <f>SUM(G72)</f>
        <v>15000</v>
      </c>
    </row>
    <row r="72" spans="3:7" ht="57" customHeight="1" thickBot="1">
      <c r="C72" s="82" t="s">
        <v>37</v>
      </c>
      <c r="D72" s="99" t="s">
        <v>583</v>
      </c>
      <c r="E72" s="99"/>
      <c r="F72" s="139">
        <v>15000</v>
      </c>
      <c r="G72" s="139">
        <v>15000</v>
      </c>
    </row>
    <row r="73" spans="3:7" ht="78.75" customHeight="1" thickBot="1">
      <c r="C73" s="60" t="s">
        <v>507</v>
      </c>
      <c r="D73" s="100" t="s">
        <v>584</v>
      </c>
      <c r="E73" s="100">
        <v>200</v>
      </c>
      <c r="F73" s="139">
        <v>15000</v>
      </c>
      <c r="G73" s="139">
        <v>15000</v>
      </c>
    </row>
    <row r="74" spans="3:7" ht="102" customHeight="1" thickBot="1">
      <c r="C74" s="80" t="s">
        <v>147</v>
      </c>
      <c r="D74" s="98" t="s">
        <v>38</v>
      </c>
      <c r="E74" s="158"/>
      <c r="F74" s="146">
        <f>F75+F78+F82</f>
        <v>255746.6</v>
      </c>
      <c r="G74" s="146">
        <f>G75+G78+G82</f>
        <v>264900</v>
      </c>
    </row>
    <row r="75" spans="3:7" ht="72.75" customHeight="1" thickBot="1">
      <c r="C75" s="183" t="s">
        <v>493</v>
      </c>
      <c r="D75" s="105" t="s">
        <v>489</v>
      </c>
      <c r="E75" s="156"/>
      <c r="F75" s="184">
        <f>F76</f>
        <v>50000</v>
      </c>
      <c r="G75" s="184">
        <f>G76</f>
        <v>50000</v>
      </c>
    </row>
    <row r="76" spans="3:7" ht="48.75" customHeight="1" thickBot="1">
      <c r="C76" s="73" t="s">
        <v>64</v>
      </c>
      <c r="D76" s="99" t="s">
        <v>148</v>
      </c>
      <c r="E76" s="154"/>
      <c r="F76" s="139">
        <f>SUM(F77)</f>
        <v>50000</v>
      </c>
      <c r="G76" s="139">
        <f>SUM(G77)</f>
        <v>50000</v>
      </c>
    </row>
    <row r="77" spans="3:7" ht="130.5" customHeight="1" thickBot="1">
      <c r="C77" s="61" t="s">
        <v>149</v>
      </c>
      <c r="D77" s="100" t="s">
        <v>259</v>
      </c>
      <c r="E77" s="134">
        <v>800</v>
      </c>
      <c r="F77" s="126">
        <v>50000</v>
      </c>
      <c r="G77" s="126">
        <v>50000</v>
      </c>
    </row>
    <row r="78" spans="3:7" ht="85.5" customHeight="1" thickBot="1">
      <c r="C78" s="183" t="s">
        <v>65</v>
      </c>
      <c r="D78" s="105" t="s">
        <v>151</v>
      </c>
      <c r="E78" s="156"/>
      <c r="F78" s="184">
        <f>SUM(F79)</f>
        <v>205000</v>
      </c>
      <c r="G78" s="184">
        <f>SUM(G79)</f>
        <v>214900</v>
      </c>
    </row>
    <row r="79" spans="3:7" ht="45" customHeight="1" thickBot="1">
      <c r="C79" s="73" t="s">
        <v>64</v>
      </c>
      <c r="D79" s="168" t="s">
        <v>152</v>
      </c>
      <c r="E79" s="154"/>
      <c r="F79" s="139">
        <f>SUM(F80:F81)</f>
        <v>205000</v>
      </c>
      <c r="G79" s="139">
        <v>214900</v>
      </c>
    </row>
    <row r="80" spans="3:7" ht="186" customHeight="1" thickBot="1">
      <c r="C80" s="60" t="s">
        <v>150</v>
      </c>
      <c r="D80" s="100" t="s">
        <v>333</v>
      </c>
      <c r="E80" s="134">
        <v>100</v>
      </c>
      <c r="F80" s="126">
        <v>202100</v>
      </c>
      <c r="G80" s="126">
        <v>211400</v>
      </c>
    </row>
    <row r="81" spans="3:7" ht="101.25" customHeight="1" thickBot="1">
      <c r="C81" s="115" t="s">
        <v>49</v>
      </c>
      <c r="D81" s="165" t="s">
        <v>333</v>
      </c>
      <c r="E81" s="134">
        <v>200</v>
      </c>
      <c r="F81" s="126">
        <v>2900</v>
      </c>
      <c r="G81" s="126">
        <v>3500</v>
      </c>
    </row>
    <row r="82" spans="3:7" ht="126.75" thickBot="1">
      <c r="C82" s="248" t="s">
        <v>496</v>
      </c>
      <c r="D82" s="243" t="s">
        <v>495</v>
      </c>
      <c r="E82" s="249" t="s">
        <v>498</v>
      </c>
      <c r="F82" s="184">
        <f>F83</f>
        <v>746.6</v>
      </c>
      <c r="G82" s="329">
        <v>0</v>
      </c>
    </row>
    <row r="83" spans="3:7" ht="126.75" thickBot="1">
      <c r="C83" s="245" t="s">
        <v>497</v>
      </c>
      <c r="D83" s="246" t="s">
        <v>511</v>
      </c>
      <c r="E83" s="247" t="s">
        <v>499</v>
      </c>
      <c r="F83" s="242">
        <v>746.6</v>
      </c>
      <c r="G83" s="257">
        <v>0</v>
      </c>
    </row>
    <row r="84" spans="3:7" ht="158.25" thickBot="1">
      <c r="C84" s="244" t="s">
        <v>378</v>
      </c>
      <c r="D84" s="165" t="s">
        <v>511</v>
      </c>
      <c r="E84" s="134">
        <v>200</v>
      </c>
      <c r="F84" s="126">
        <v>746.6</v>
      </c>
      <c r="G84" s="257">
        <v>0</v>
      </c>
    </row>
    <row r="85" spans="3:7" ht="16.5" thickBot="1">
      <c r="C85" s="58" t="s">
        <v>66</v>
      </c>
      <c r="D85" s="169"/>
      <c r="E85" s="169"/>
      <c r="F85" s="335">
        <f>SUM(F11+F15+F33+F38+F44+F58+F70+F74)</f>
        <v>13924488.429999998</v>
      </c>
      <c r="G85" s="335">
        <f>G11+G15+G33+G38+G44+G58+G70+G74</f>
        <v>13442063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7"/>
  <sheetViews>
    <sheetView zoomScale="75" zoomScaleNormal="75" zoomScalePageLayoutView="0" workbookViewId="0" topLeftCell="A52">
      <selection activeCell="G45" sqref="G45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2.625" style="0" customWidth="1"/>
    <col min="7" max="7" width="19.75390625" style="0" customWidth="1"/>
  </cols>
  <sheetData>
    <row r="1" spans="7:14" ht="15.75">
      <c r="G1" s="1" t="s">
        <v>73</v>
      </c>
      <c r="H1" s="52"/>
      <c r="I1" s="52"/>
      <c r="J1" s="52"/>
      <c r="K1" s="52"/>
      <c r="L1" s="52"/>
      <c r="M1" s="52"/>
      <c r="N1" s="52"/>
    </row>
    <row r="2" spans="7:14" ht="15.75">
      <c r="G2" s="1" t="s">
        <v>332</v>
      </c>
      <c r="H2" s="52"/>
      <c r="I2" s="52"/>
      <c r="J2" s="52"/>
      <c r="K2" s="52"/>
      <c r="L2" s="52"/>
      <c r="M2" s="52"/>
      <c r="N2" s="52"/>
    </row>
    <row r="3" spans="3:14" ht="15.75">
      <c r="C3" s="353" t="s">
        <v>547</v>
      </c>
      <c r="D3" s="354"/>
      <c r="E3" s="354"/>
      <c r="F3" s="354"/>
      <c r="G3" s="354"/>
      <c r="H3" s="52"/>
      <c r="I3" s="52"/>
      <c r="J3" s="52"/>
      <c r="K3" s="52"/>
      <c r="L3" s="52"/>
      <c r="M3" s="52"/>
      <c r="N3" s="52"/>
    </row>
    <row r="4" spans="6:14" ht="15.75">
      <c r="F4" s="382" t="s">
        <v>640</v>
      </c>
      <c r="G4" s="382"/>
      <c r="H4" s="52"/>
      <c r="I4" s="52"/>
      <c r="J4" s="52"/>
      <c r="K4" s="52"/>
      <c r="L4" s="52"/>
      <c r="M4" s="52"/>
      <c r="N4" s="52"/>
    </row>
    <row r="5" spans="1:14" ht="18.75">
      <c r="A5" s="35"/>
      <c r="H5" s="52"/>
      <c r="I5" s="52"/>
      <c r="J5" s="52"/>
      <c r="K5" s="52"/>
      <c r="L5" s="52"/>
      <c r="M5" s="52"/>
      <c r="N5" s="52"/>
    </row>
    <row r="6" spans="1:14" ht="66" customHeight="1">
      <c r="A6" s="369" t="s">
        <v>550</v>
      </c>
      <c r="B6" s="369"/>
      <c r="C6" s="369"/>
      <c r="D6" s="369"/>
      <c r="E6" s="369"/>
      <c r="F6" s="369"/>
      <c r="G6" s="369"/>
      <c r="H6" s="52"/>
      <c r="I6" s="52"/>
      <c r="J6" s="52"/>
      <c r="K6" s="52"/>
      <c r="L6" s="52"/>
      <c r="M6" s="52"/>
      <c r="N6" s="52"/>
    </row>
    <row r="7" spans="1:14" ht="19.5" thickBot="1">
      <c r="A7" s="34"/>
      <c r="H7" s="52"/>
      <c r="I7" s="52"/>
      <c r="J7" s="52"/>
      <c r="K7" s="52"/>
      <c r="L7" s="52"/>
      <c r="M7" s="52"/>
      <c r="N7" s="52"/>
    </row>
    <row r="8" spans="1:14" ht="55.5" customHeight="1" thickBot="1">
      <c r="A8" s="36" t="s">
        <v>59</v>
      </c>
      <c r="B8" s="36" t="s">
        <v>44</v>
      </c>
      <c r="C8" s="36" t="s">
        <v>45</v>
      </c>
      <c r="D8" s="36" t="s">
        <v>46</v>
      </c>
      <c r="E8" s="36" t="s">
        <v>90</v>
      </c>
      <c r="F8" s="37" t="s">
        <v>67</v>
      </c>
      <c r="G8" s="36" t="s">
        <v>47</v>
      </c>
      <c r="H8" s="52"/>
      <c r="I8" s="52"/>
      <c r="J8" s="52"/>
      <c r="K8" s="52"/>
      <c r="L8" s="52"/>
      <c r="M8" s="52"/>
      <c r="N8" s="52"/>
    </row>
    <row r="9" spans="1:14" ht="21.75" customHeight="1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52"/>
      <c r="I9" s="52"/>
      <c r="J9" s="52"/>
      <c r="K9" s="52"/>
      <c r="L9" s="52"/>
      <c r="M9" s="52"/>
      <c r="N9" s="52"/>
    </row>
    <row r="10" spans="1:14" ht="38.25" thickBot="1">
      <c r="A10" s="49" t="s">
        <v>123</v>
      </c>
      <c r="B10" s="47">
        <v>908</v>
      </c>
      <c r="C10" s="47"/>
      <c r="D10" s="47"/>
      <c r="E10" s="47"/>
      <c r="F10" s="47"/>
      <c r="G10" s="67">
        <f>SUM(G11:G50)</f>
        <v>11938819.620000001</v>
      </c>
      <c r="H10" s="52"/>
      <c r="I10" s="52"/>
      <c r="J10" s="52"/>
      <c r="K10" s="52"/>
      <c r="L10" s="52"/>
      <c r="M10" s="52"/>
      <c r="N10" s="52"/>
    </row>
    <row r="11" spans="1:14" ht="132" thickBot="1">
      <c r="A11" s="172" t="s">
        <v>28</v>
      </c>
      <c r="B11" s="175">
        <v>908</v>
      </c>
      <c r="C11" s="94" t="s">
        <v>0</v>
      </c>
      <c r="D11" s="94" t="s">
        <v>2</v>
      </c>
      <c r="E11" s="94" t="s">
        <v>589</v>
      </c>
      <c r="F11" s="94" t="s">
        <v>171</v>
      </c>
      <c r="G11" s="95">
        <v>759098</v>
      </c>
      <c r="H11" s="52"/>
      <c r="I11" s="52"/>
      <c r="J11" s="52"/>
      <c r="K11" s="52"/>
      <c r="L11" s="52"/>
      <c r="M11" s="52"/>
      <c r="N11" s="52"/>
    </row>
    <row r="12" spans="1:14" ht="132" thickBot="1">
      <c r="A12" s="44" t="s">
        <v>74</v>
      </c>
      <c r="B12" s="51" t="s">
        <v>155</v>
      </c>
      <c r="C12" s="51" t="s">
        <v>0</v>
      </c>
      <c r="D12" s="51" t="s">
        <v>1</v>
      </c>
      <c r="E12" s="51" t="s">
        <v>212</v>
      </c>
      <c r="F12" s="51">
        <v>100</v>
      </c>
      <c r="G12" s="66">
        <v>3412729</v>
      </c>
      <c r="H12" s="52"/>
      <c r="I12" s="52"/>
      <c r="J12" s="52"/>
      <c r="K12" s="52"/>
      <c r="L12" s="52"/>
      <c r="M12" s="52"/>
      <c r="N12" s="52"/>
    </row>
    <row r="13" spans="1:14" ht="75.75" thickBot="1">
      <c r="A13" s="44" t="s">
        <v>75</v>
      </c>
      <c r="B13" s="51" t="s">
        <v>155</v>
      </c>
      <c r="C13" s="51" t="s">
        <v>0</v>
      </c>
      <c r="D13" s="51" t="s">
        <v>1</v>
      </c>
      <c r="E13" s="51" t="s">
        <v>212</v>
      </c>
      <c r="F13" s="51">
        <v>200</v>
      </c>
      <c r="G13" s="66">
        <v>467109</v>
      </c>
      <c r="H13" s="52"/>
      <c r="I13" s="52"/>
      <c r="J13" s="52"/>
      <c r="K13" s="52"/>
      <c r="L13" s="52"/>
      <c r="M13" s="52"/>
      <c r="N13" s="52"/>
    </row>
    <row r="14" spans="1:14" ht="39" customHeight="1" thickBot="1">
      <c r="A14" s="44" t="s">
        <v>76</v>
      </c>
      <c r="B14" s="51" t="s">
        <v>155</v>
      </c>
      <c r="C14" s="51" t="s">
        <v>0</v>
      </c>
      <c r="D14" s="51" t="s">
        <v>1</v>
      </c>
      <c r="E14" s="51" t="s">
        <v>212</v>
      </c>
      <c r="F14" s="51">
        <v>800</v>
      </c>
      <c r="G14" s="66">
        <v>5000</v>
      </c>
      <c r="H14" s="52"/>
      <c r="I14" s="52"/>
      <c r="J14" s="52"/>
      <c r="K14" s="52"/>
      <c r="L14" s="52"/>
      <c r="M14" s="52"/>
      <c r="N14" s="52"/>
    </row>
    <row r="15" spans="1:14" ht="126.75" customHeight="1" thickBot="1">
      <c r="A15" s="44" t="s">
        <v>378</v>
      </c>
      <c r="B15" s="51" t="s">
        <v>155</v>
      </c>
      <c r="C15" s="51" t="s">
        <v>0</v>
      </c>
      <c r="D15" s="51" t="s">
        <v>4</v>
      </c>
      <c r="E15" s="51" t="s">
        <v>512</v>
      </c>
      <c r="F15" s="51" t="s">
        <v>82</v>
      </c>
      <c r="G15" s="66">
        <v>710</v>
      </c>
      <c r="H15" s="52"/>
      <c r="I15" s="52"/>
      <c r="J15" s="52"/>
      <c r="K15" s="52"/>
      <c r="L15" s="52"/>
      <c r="M15" s="52"/>
      <c r="N15" s="52"/>
    </row>
    <row r="16" spans="1:14" ht="151.5" customHeight="1" thickBot="1">
      <c r="A16" s="44" t="s">
        <v>596</v>
      </c>
      <c r="B16" s="51" t="s">
        <v>155</v>
      </c>
      <c r="C16" s="51" t="s">
        <v>0</v>
      </c>
      <c r="D16" s="51" t="s">
        <v>595</v>
      </c>
      <c r="E16" s="51" t="s">
        <v>594</v>
      </c>
      <c r="F16" s="51" t="s">
        <v>82</v>
      </c>
      <c r="G16" s="66">
        <v>340950.55</v>
      </c>
      <c r="H16" s="52"/>
      <c r="I16" s="52"/>
      <c r="J16" s="52"/>
      <c r="K16" s="52"/>
      <c r="L16" s="52"/>
      <c r="M16" s="52"/>
      <c r="N16" s="52"/>
    </row>
    <row r="17" spans="1:14" ht="113.25" thickBot="1">
      <c r="A17" s="44" t="s">
        <v>149</v>
      </c>
      <c r="B17" s="89" t="s">
        <v>155</v>
      </c>
      <c r="C17" s="89" t="s">
        <v>0</v>
      </c>
      <c r="D17" s="89" t="s">
        <v>172</v>
      </c>
      <c r="E17" s="89" t="s">
        <v>325</v>
      </c>
      <c r="F17" s="89" t="s">
        <v>102</v>
      </c>
      <c r="G17" s="88">
        <v>50000</v>
      </c>
      <c r="H17" s="52"/>
      <c r="I17" s="52"/>
      <c r="J17" s="52"/>
      <c r="K17" s="52"/>
      <c r="L17" s="52"/>
      <c r="M17" s="52"/>
      <c r="N17" s="52"/>
    </row>
    <row r="18" spans="1:14" ht="15.75">
      <c r="A18" s="387" t="s">
        <v>77</v>
      </c>
      <c r="B18" s="383" t="s">
        <v>155</v>
      </c>
      <c r="C18" s="383" t="s">
        <v>0</v>
      </c>
      <c r="D18" s="383">
        <v>13</v>
      </c>
      <c r="E18" s="383" t="s">
        <v>516</v>
      </c>
      <c r="F18" s="383">
        <v>200</v>
      </c>
      <c r="G18" s="385">
        <v>100000</v>
      </c>
      <c r="H18" s="52"/>
      <c r="I18" s="52"/>
      <c r="J18" s="52"/>
      <c r="K18" s="52"/>
      <c r="L18" s="52"/>
      <c r="M18" s="52"/>
      <c r="N18" s="52"/>
    </row>
    <row r="19" spans="1:14" ht="65.25" customHeight="1" thickBot="1">
      <c r="A19" s="388"/>
      <c r="B19" s="384"/>
      <c r="C19" s="384"/>
      <c r="D19" s="384"/>
      <c r="E19" s="384"/>
      <c r="F19" s="384"/>
      <c r="G19" s="386"/>
      <c r="H19" s="52"/>
      <c r="I19" s="52"/>
      <c r="J19" s="52"/>
      <c r="K19" s="52"/>
      <c r="L19" s="52"/>
      <c r="M19" s="52"/>
      <c r="N19" s="52"/>
    </row>
    <row r="20" spans="1:14" ht="88.5" customHeight="1" thickBot="1">
      <c r="A20" s="45" t="s">
        <v>78</v>
      </c>
      <c r="B20" s="51" t="s">
        <v>155</v>
      </c>
      <c r="C20" s="51" t="s">
        <v>0</v>
      </c>
      <c r="D20" s="51">
        <v>13</v>
      </c>
      <c r="E20" s="51" t="s">
        <v>296</v>
      </c>
      <c r="F20" s="51">
        <v>200</v>
      </c>
      <c r="G20" s="66">
        <v>10000</v>
      </c>
      <c r="H20" s="52"/>
      <c r="I20" s="52"/>
      <c r="J20" s="52"/>
      <c r="K20" s="52"/>
      <c r="L20" s="52"/>
      <c r="M20" s="52"/>
      <c r="N20" s="52"/>
    </row>
    <row r="21" spans="1:14" ht="97.5" customHeight="1" thickBot="1">
      <c r="A21" s="93" t="s">
        <v>330</v>
      </c>
      <c r="B21" s="94" t="s">
        <v>155</v>
      </c>
      <c r="C21" s="94" t="s">
        <v>0</v>
      </c>
      <c r="D21" s="94">
        <v>13</v>
      </c>
      <c r="E21" s="94" t="s">
        <v>217</v>
      </c>
      <c r="F21" s="94">
        <v>200</v>
      </c>
      <c r="G21" s="95">
        <v>130000</v>
      </c>
      <c r="H21" s="52"/>
      <c r="I21" s="52"/>
      <c r="J21" s="52"/>
      <c r="K21" s="52"/>
      <c r="L21" s="52"/>
      <c r="M21" s="52"/>
      <c r="N21" s="52"/>
    </row>
    <row r="22" spans="1:14" ht="123.75" customHeight="1" thickBot="1">
      <c r="A22" s="207" t="s">
        <v>222</v>
      </c>
      <c r="B22" s="51" t="s">
        <v>155</v>
      </c>
      <c r="C22" s="51" t="s">
        <v>0</v>
      </c>
      <c r="D22" s="51" t="s">
        <v>161</v>
      </c>
      <c r="E22" s="51" t="s">
        <v>280</v>
      </c>
      <c r="F22" s="51" t="s">
        <v>82</v>
      </c>
      <c r="G22" s="66">
        <v>71730</v>
      </c>
      <c r="H22" s="52"/>
      <c r="I22" s="52"/>
      <c r="J22" s="52"/>
      <c r="K22" s="52"/>
      <c r="L22" s="52"/>
      <c r="M22" s="52"/>
      <c r="N22" s="52"/>
    </row>
    <row r="23" spans="1:14" ht="123.75" customHeight="1" thickBot="1">
      <c r="A23" s="221" t="s">
        <v>331</v>
      </c>
      <c r="B23" s="94" t="s">
        <v>155</v>
      </c>
      <c r="C23" s="94" t="s">
        <v>0</v>
      </c>
      <c r="D23" s="94" t="s">
        <v>161</v>
      </c>
      <c r="E23" s="94" t="s">
        <v>341</v>
      </c>
      <c r="F23" s="94" t="s">
        <v>82</v>
      </c>
      <c r="G23" s="95">
        <v>300000</v>
      </c>
      <c r="H23" s="52"/>
      <c r="I23" s="52"/>
      <c r="J23" s="52"/>
      <c r="K23" s="52"/>
      <c r="L23" s="52"/>
      <c r="M23" s="52"/>
      <c r="N23" s="52"/>
    </row>
    <row r="24" spans="1:14" ht="114.75" customHeight="1" thickBot="1">
      <c r="A24" s="45" t="s">
        <v>163</v>
      </c>
      <c r="B24" s="51" t="s">
        <v>155</v>
      </c>
      <c r="C24" s="51" t="s">
        <v>0</v>
      </c>
      <c r="D24" s="51" t="s">
        <v>161</v>
      </c>
      <c r="E24" s="51" t="s">
        <v>298</v>
      </c>
      <c r="F24" s="51" t="s">
        <v>82</v>
      </c>
      <c r="G24" s="66">
        <v>10000</v>
      </c>
      <c r="H24" s="52"/>
      <c r="I24" s="52"/>
      <c r="J24" s="52"/>
      <c r="K24" s="52"/>
      <c r="L24" s="52"/>
      <c r="M24" s="52"/>
      <c r="N24" s="52"/>
    </row>
    <row r="25" spans="1:14" ht="70.5" customHeight="1" thickBot="1">
      <c r="A25" s="38" t="s">
        <v>79</v>
      </c>
      <c r="B25" s="51" t="s">
        <v>155</v>
      </c>
      <c r="C25" s="51" t="s">
        <v>0</v>
      </c>
      <c r="D25" s="51">
        <v>13</v>
      </c>
      <c r="E25" s="51" t="s">
        <v>297</v>
      </c>
      <c r="F25" s="51" t="s">
        <v>102</v>
      </c>
      <c r="G25" s="66">
        <v>8000</v>
      </c>
      <c r="H25" s="52"/>
      <c r="I25" s="52"/>
      <c r="J25" s="52"/>
      <c r="K25" s="52"/>
      <c r="L25" s="52"/>
      <c r="M25" s="52"/>
      <c r="N25" s="52"/>
    </row>
    <row r="26" spans="1:14" ht="96.75" customHeight="1" thickBot="1">
      <c r="A26" s="93" t="s">
        <v>168</v>
      </c>
      <c r="B26" s="94" t="s">
        <v>155</v>
      </c>
      <c r="C26" s="94" t="s">
        <v>0</v>
      </c>
      <c r="D26" s="94" t="s">
        <v>161</v>
      </c>
      <c r="E26" s="94" t="s">
        <v>324</v>
      </c>
      <c r="F26" s="94" t="s">
        <v>82</v>
      </c>
      <c r="G26" s="95">
        <v>20000</v>
      </c>
      <c r="H26" s="52"/>
      <c r="I26" s="52"/>
      <c r="J26" s="52"/>
      <c r="K26" s="52"/>
      <c r="L26" s="52"/>
      <c r="M26" s="52"/>
      <c r="N26" s="52"/>
    </row>
    <row r="27" spans="1:14" ht="119.25" customHeight="1" thickBot="1">
      <c r="A27" s="93" t="s">
        <v>50</v>
      </c>
      <c r="B27" s="94" t="s">
        <v>155</v>
      </c>
      <c r="C27" s="94" t="s">
        <v>0</v>
      </c>
      <c r="D27" s="94" t="s">
        <v>161</v>
      </c>
      <c r="E27" s="94" t="s">
        <v>223</v>
      </c>
      <c r="F27" s="94" t="s">
        <v>82</v>
      </c>
      <c r="G27" s="95">
        <v>68000</v>
      </c>
      <c r="H27" s="52"/>
      <c r="I27" s="52"/>
      <c r="J27" s="52"/>
      <c r="K27" s="52"/>
      <c r="L27" s="52"/>
      <c r="M27" s="52"/>
      <c r="N27" s="52"/>
    </row>
    <row r="28" spans="1:14" ht="119.25" customHeight="1" thickBot="1">
      <c r="A28" s="38" t="s">
        <v>233</v>
      </c>
      <c r="B28" s="51" t="s">
        <v>155</v>
      </c>
      <c r="C28" s="51" t="s">
        <v>0</v>
      </c>
      <c r="D28" s="51" t="s">
        <v>161</v>
      </c>
      <c r="E28" s="51" t="s">
        <v>247</v>
      </c>
      <c r="F28" s="51" t="s">
        <v>82</v>
      </c>
      <c r="G28" s="66">
        <v>8000</v>
      </c>
      <c r="H28" s="52"/>
      <c r="I28" s="52"/>
      <c r="J28" s="52"/>
      <c r="K28" s="52"/>
      <c r="L28" s="52"/>
      <c r="M28" s="52"/>
      <c r="N28" s="52"/>
    </row>
    <row r="29" spans="1:14" ht="112.5" customHeight="1" thickBot="1">
      <c r="A29" s="38" t="s">
        <v>260</v>
      </c>
      <c r="B29" s="51" t="s">
        <v>155</v>
      </c>
      <c r="C29" s="51" t="s">
        <v>0</v>
      </c>
      <c r="D29" s="51" t="s">
        <v>161</v>
      </c>
      <c r="E29" s="51" t="s">
        <v>513</v>
      </c>
      <c r="F29" s="51" t="s">
        <v>82</v>
      </c>
      <c r="G29" s="66">
        <v>18000</v>
      </c>
      <c r="H29" s="52"/>
      <c r="I29" s="52"/>
      <c r="J29" s="52"/>
      <c r="K29" s="52"/>
      <c r="L29" s="52"/>
      <c r="M29" s="52"/>
      <c r="N29" s="52"/>
    </row>
    <row r="30" spans="1:14" ht="76.5" customHeight="1" thickBot="1">
      <c r="A30" s="38" t="s">
        <v>261</v>
      </c>
      <c r="B30" s="51" t="s">
        <v>155</v>
      </c>
      <c r="C30" s="51" t="s">
        <v>0</v>
      </c>
      <c r="D30" s="51" t="s">
        <v>161</v>
      </c>
      <c r="E30" s="51" t="s">
        <v>248</v>
      </c>
      <c r="F30" s="51" t="s">
        <v>82</v>
      </c>
      <c r="G30" s="66">
        <v>8000</v>
      </c>
      <c r="H30" s="52"/>
      <c r="I30" s="52"/>
      <c r="J30" s="52"/>
      <c r="K30" s="52"/>
      <c r="L30" s="52"/>
      <c r="M30" s="52"/>
      <c r="N30" s="52"/>
    </row>
    <row r="31" spans="1:14" ht="75.75" thickBot="1">
      <c r="A31" s="38" t="s">
        <v>507</v>
      </c>
      <c r="B31" s="51" t="s">
        <v>155</v>
      </c>
      <c r="C31" s="51" t="s">
        <v>0</v>
      </c>
      <c r="D31" s="51" t="s">
        <v>161</v>
      </c>
      <c r="E31" s="51" t="s">
        <v>300</v>
      </c>
      <c r="F31" s="51" t="s">
        <v>82</v>
      </c>
      <c r="G31" s="66">
        <v>15000</v>
      </c>
      <c r="H31" s="52"/>
      <c r="I31" s="52"/>
      <c r="J31" s="52"/>
      <c r="K31" s="52"/>
      <c r="L31" s="52"/>
      <c r="M31" s="52"/>
      <c r="N31" s="52"/>
    </row>
    <row r="32" spans="1:14" ht="38.25" thickBot="1">
      <c r="A32" s="38" t="s">
        <v>647</v>
      </c>
      <c r="B32" s="51" t="s">
        <v>155</v>
      </c>
      <c r="C32" s="51" t="s">
        <v>0</v>
      </c>
      <c r="D32" s="51" t="s">
        <v>161</v>
      </c>
      <c r="E32" s="51" t="s">
        <v>648</v>
      </c>
      <c r="F32" s="51" t="s">
        <v>102</v>
      </c>
      <c r="G32" s="66">
        <v>189428.4</v>
      </c>
      <c r="H32" s="52"/>
      <c r="I32" s="52"/>
      <c r="J32" s="52"/>
      <c r="K32" s="52"/>
      <c r="L32" s="52"/>
      <c r="M32" s="52"/>
      <c r="N32" s="52"/>
    </row>
    <row r="33" spans="1:14" ht="132" thickBot="1">
      <c r="A33" s="44" t="s">
        <v>80</v>
      </c>
      <c r="B33" s="51" t="s">
        <v>155</v>
      </c>
      <c r="C33" s="51" t="s">
        <v>2</v>
      </c>
      <c r="D33" s="51" t="s">
        <v>3</v>
      </c>
      <c r="E33" s="51" t="s">
        <v>514</v>
      </c>
      <c r="F33" s="51">
        <v>100</v>
      </c>
      <c r="G33" s="66">
        <v>199800</v>
      </c>
      <c r="H33" s="52"/>
      <c r="I33" s="52"/>
      <c r="J33" s="52"/>
      <c r="K33" s="52"/>
      <c r="L33" s="52"/>
      <c r="M33" s="52"/>
      <c r="N33" s="52"/>
    </row>
    <row r="34" spans="1:14" ht="75.75" thickBot="1">
      <c r="A34" s="38" t="s">
        <v>81</v>
      </c>
      <c r="B34" s="51" t="s">
        <v>155</v>
      </c>
      <c r="C34" s="51" t="s">
        <v>2</v>
      </c>
      <c r="D34" s="51" t="s">
        <v>3</v>
      </c>
      <c r="E34" s="51" t="s">
        <v>515</v>
      </c>
      <c r="F34" s="51">
        <v>200</v>
      </c>
      <c r="G34" s="66">
        <v>2500</v>
      </c>
      <c r="H34" s="52"/>
      <c r="I34" s="52"/>
      <c r="J34" s="52"/>
      <c r="K34" s="52"/>
      <c r="L34" s="52"/>
      <c r="M34" s="52"/>
      <c r="N34" s="52"/>
    </row>
    <row r="35" spans="1:14" ht="57" thickBot="1">
      <c r="A35" s="38" t="s">
        <v>84</v>
      </c>
      <c r="B35" s="51" t="s">
        <v>155</v>
      </c>
      <c r="C35" s="51" t="s">
        <v>3</v>
      </c>
      <c r="D35" s="51" t="s">
        <v>83</v>
      </c>
      <c r="E35" s="51" t="s">
        <v>276</v>
      </c>
      <c r="F35" s="51">
        <v>200</v>
      </c>
      <c r="G35" s="66">
        <v>300000</v>
      </c>
      <c r="H35" s="52"/>
      <c r="I35" s="52"/>
      <c r="J35" s="52"/>
      <c r="K35" s="52"/>
      <c r="L35" s="52"/>
      <c r="M35" s="52"/>
      <c r="N35" s="52"/>
    </row>
    <row r="36" spans="1:14" ht="75.75" thickBot="1">
      <c r="A36" s="44" t="s">
        <v>85</v>
      </c>
      <c r="B36" s="51" t="s">
        <v>155</v>
      </c>
      <c r="C36" s="51" t="s">
        <v>3</v>
      </c>
      <c r="D36" s="51">
        <v>10</v>
      </c>
      <c r="E36" s="51" t="s">
        <v>178</v>
      </c>
      <c r="F36" s="51" t="s">
        <v>518</v>
      </c>
      <c r="G36" s="46">
        <v>250000</v>
      </c>
      <c r="H36" s="52"/>
      <c r="I36" s="52"/>
      <c r="J36" s="52"/>
      <c r="K36" s="52"/>
      <c r="L36" s="52"/>
      <c r="M36" s="52"/>
      <c r="N36" s="52"/>
    </row>
    <row r="37" spans="1:14" ht="94.5" thickBot="1">
      <c r="A37" s="44" t="s">
        <v>167</v>
      </c>
      <c r="B37" s="51" t="s">
        <v>155</v>
      </c>
      <c r="C37" s="51" t="s">
        <v>3</v>
      </c>
      <c r="D37" s="51">
        <v>10</v>
      </c>
      <c r="E37" s="51" t="s">
        <v>179</v>
      </c>
      <c r="F37" s="51">
        <v>600</v>
      </c>
      <c r="G37" s="66">
        <v>70300</v>
      </c>
      <c r="H37" s="52"/>
      <c r="I37" s="52"/>
      <c r="J37" s="52"/>
      <c r="K37" s="52"/>
      <c r="L37" s="52"/>
      <c r="M37" s="52"/>
      <c r="N37" s="52"/>
    </row>
    <row r="38" spans="1:14" ht="125.25" customHeight="1" thickBot="1">
      <c r="A38" s="218" t="s">
        <v>598</v>
      </c>
      <c r="B38" s="219">
        <v>908</v>
      </c>
      <c r="C38" s="220" t="s">
        <v>1</v>
      </c>
      <c r="D38" s="220" t="s">
        <v>343</v>
      </c>
      <c r="E38" s="51" t="s">
        <v>344</v>
      </c>
      <c r="F38" s="51" t="s">
        <v>82</v>
      </c>
      <c r="G38" s="66">
        <v>276061.22</v>
      </c>
      <c r="H38" s="52"/>
      <c r="I38" s="52"/>
      <c r="J38" s="52"/>
      <c r="K38" s="52"/>
      <c r="L38" s="52"/>
      <c r="M38" s="52"/>
      <c r="N38" s="52"/>
    </row>
    <row r="39" spans="1:14" ht="90" customHeight="1" thickBot="1">
      <c r="A39" s="44" t="s">
        <v>597</v>
      </c>
      <c r="B39" s="51" t="s">
        <v>155</v>
      </c>
      <c r="C39" s="51" t="s">
        <v>1</v>
      </c>
      <c r="D39" s="51" t="s">
        <v>343</v>
      </c>
      <c r="E39" s="51" t="s">
        <v>490</v>
      </c>
      <c r="F39" s="51" t="s">
        <v>82</v>
      </c>
      <c r="G39" s="66">
        <v>230000</v>
      </c>
      <c r="H39" s="52"/>
      <c r="I39" s="52"/>
      <c r="J39" s="52"/>
      <c r="K39" s="52"/>
      <c r="L39" s="52"/>
      <c r="M39" s="52"/>
      <c r="N39" s="52"/>
    </row>
    <row r="40" spans="1:14" ht="57" thickBot="1">
      <c r="A40" s="44" t="s">
        <v>51</v>
      </c>
      <c r="B40" s="51" t="s">
        <v>155</v>
      </c>
      <c r="C40" s="51" t="s">
        <v>4</v>
      </c>
      <c r="D40" s="51" t="s">
        <v>3</v>
      </c>
      <c r="E40" s="51" t="s">
        <v>379</v>
      </c>
      <c r="F40" s="51">
        <v>200</v>
      </c>
      <c r="G40" s="66">
        <v>820000</v>
      </c>
      <c r="H40" s="52"/>
      <c r="I40" s="52"/>
      <c r="J40" s="52"/>
      <c r="K40" s="52"/>
      <c r="L40" s="52"/>
      <c r="M40" s="52"/>
      <c r="N40" s="52"/>
    </row>
    <row r="41" spans="1:14" ht="75.75" thickBot="1">
      <c r="A41" s="44" t="s">
        <v>52</v>
      </c>
      <c r="B41" s="51" t="s">
        <v>155</v>
      </c>
      <c r="C41" s="51" t="s">
        <v>4</v>
      </c>
      <c r="D41" s="51" t="s">
        <v>3</v>
      </c>
      <c r="E41" s="51" t="s">
        <v>235</v>
      </c>
      <c r="F41" s="51">
        <v>200</v>
      </c>
      <c r="G41" s="66">
        <v>778226.49</v>
      </c>
      <c r="H41" s="52"/>
      <c r="I41" s="52"/>
      <c r="J41" s="52"/>
      <c r="K41" s="52"/>
      <c r="L41" s="52"/>
      <c r="M41" s="52"/>
      <c r="N41" s="52"/>
    </row>
    <row r="42" spans="1:14" ht="57" thickBot="1">
      <c r="A42" s="44" t="s">
        <v>277</v>
      </c>
      <c r="B42" s="51" t="s">
        <v>155</v>
      </c>
      <c r="C42" s="51" t="s">
        <v>4</v>
      </c>
      <c r="D42" s="51" t="s">
        <v>3</v>
      </c>
      <c r="E42" s="51" t="s">
        <v>501</v>
      </c>
      <c r="F42" s="51">
        <v>200</v>
      </c>
      <c r="G42" s="66">
        <v>250000</v>
      </c>
      <c r="H42" s="52"/>
      <c r="I42" s="52"/>
      <c r="J42" s="52"/>
      <c r="K42" s="52"/>
      <c r="L42" s="52"/>
      <c r="M42" s="52"/>
      <c r="N42" s="52"/>
    </row>
    <row r="43" spans="1:14" ht="90" customHeight="1" thickBot="1">
      <c r="A43" s="44" t="s">
        <v>169</v>
      </c>
      <c r="B43" s="51" t="s">
        <v>155</v>
      </c>
      <c r="C43" s="51" t="s">
        <v>4</v>
      </c>
      <c r="D43" s="51" t="s">
        <v>3</v>
      </c>
      <c r="E43" s="51" t="s">
        <v>284</v>
      </c>
      <c r="F43" s="51">
        <v>200</v>
      </c>
      <c r="G43" s="66">
        <v>1879397.05</v>
      </c>
      <c r="H43" s="52"/>
      <c r="I43" s="52"/>
      <c r="J43" s="52"/>
      <c r="K43" s="52"/>
      <c r="L43" s="52"/>
      <c r="M43" s="52"/>
      <c r="N43" s="52"/>
    </row>
    <row r="44" spans="1:14" ht="39" customHeight="1" thickBot="1">
      <c r="A44" s="44" t="s">
        <v>509</v>
      </c>
      <c r="B44" s="51" t="s">
        <v>155</v>
      </c>
      <c r="C44" s="51" t="s">
        <v>4</v>
      </c>
      <c r="D44" s="51" t="s">
        <v>3</v>
      </c>
      <c r="E44" s="51" t="s">
        <v>508</v>
      </c>
      <c r="F44" s="51" t="s">
        <v>82</v>
      </c>
      <c r="G44" s="66">
        <v>20000</v>
      </c>
      <c r="H44" s="52"/>
      <c r="I44" s="52"/>
      <c r="J44" s="52"/>
      <c r="K44" s="52"/>
      <c r="L44" s="52"/>
      <c r="M44" s="52"/>
      <c r="N44" s="52"/>
    </row>
    <row r="45" spans="1:14" ht="113.25" thickBot="1">
      <c r="A45" s="44" t="s">
        <v>252</v>
      </c>
      <c r="B45" s="51" t="s">
        <v>155</v>
      </c>
      <c r="C45" s="51" t="s">
        <v>4</v>
      </c>
      <c r="D45" s="51" t="s">
        <v>3</v>
      </c>
      <c r="E45" s="51" t="s">
        <v>286</v>
      </c>
      <c r="F45" s="51" t="s">
        <v>82</v>
      </c>
      <c r="G45" s="66">
        <v>300000</v>
      </c>
      <c r="H45" s="52"/>
      <c r="I45" s="52"/>
      <c r="J45" s="52"/>
      <c r="K45" s="52"/>
      <c r="L45" s="52"/>
      <c r="M45" s="52"/>
      <c r="N45" s="52"/>
    </row>
    <row r="46" spans="1:14" ht="94.5" thickBot="1">
      <c r="A46" s="44" t="s">
        <v>335</v>
      </c>
      <c r="B46" s="51" t="s">
        <v>155</v>
      </c>
      <c r="C46" s="51" t="s">
        <v>4</v>
      </c>
      <c r="D46" s="51" t="s">
        <v>3</v>
      </c>
      <c r="E46" s="51" t="s">
        <v>486</v>
      </c>
      <c r="F46" s="51" t="s">
        <v>82</v>
      </c>
      <c r="G46" s="66">
        <v>401940</v>
      </c>
      <c r="H46" s="52"/>
      <c r="I46" s="52"/>
      <c r="J46" s="52"/>
      <c r="K46" s="52"/>
      <c r="L46" s="52"/>
      <c r="M46" s="52"/>
      <c r="N46" s="52"/>
    </row>
    <row r="47" spans="1:14" ht="94.5" thickBot="1">
      <c r="A47" s="44" t="s">
        <v>337</v>
      </c>
      <c r="B47" s="51" t="s">
        <v>155</v>
      </c>
      <c r="C47" s="51" t="s">
        <v>4</v>
      </c>
      <c r="D47" s="51" t="s">
        <v>3</v>
      </c>
      <c r="E47" s="51" t="s">
        <v>487</v>
      </c>
      <c r="F47" s="51" t="s">
        <v>82</v>
      </c>
      <c r="G47" s="66">
        <v>94359.91</v>
      </c>
      <c r="H47" s="52"/>
      <c r="I47" s="52"/>
      <c r="J47" s="52"/>
      <c r="K47" s="52"/>
      <c r="L47" s="52"/>
      <c r="M47" s="52"/>
      <c r="N47" s="52"/>
    </row>
    <row r="48" spans="1:14" ht="87" customHeight="1" thickBot="1">
      <c r="A48" s="44" t="s">
        <v>339</v>
      </c>
      <c r="B48" s="51" t="s">
        <v>155</v>
      </c>
      <c r="C48" s="51" t="s">
        <v>4</v>
      </c>
      <c r="D48" s="51" t="s">
        <v>3</v>
      </c>
      <c r="E48" s="51" t="s">
        <v>491</v>
      </c>
      <c r="F48" s="51" t="s">
        <v>82</v>
      </c>
      <c r="G48" s="66">
        <v>50000</v>
      </c>
      <c r="H48" s="52"/>
      <c r="I48" s="52"/>
      <c r="J48" s="52"/>
      <c r="K48" s="52"/>
      <c r="L48" s="52"/>
      <c r="M48" s="52"/>
      <c r="N48" s="52"/>
    </row>
    <row r="49" spans="1:14" ht="113.25" thickBot="1">
      <c r="A49" s="44" t="s">
        <v>273</v>
      </c>
      <c r="B49" s="51" t="s">
        <v>155</v>
      </c>
      <c r="C49" s="51" t="s">
        <v>83</v>
      </c>
      <c r="D49" s="51" t="s">
        <v>0</v>
      </c>
      <c r="E49" s="51" t="s">
        <v>215</v>
      </c>
      <c r="F49" s="51" t="s">
        <v>82</v>
      </c>
      <c r="G49" s="66">
        <v>480</v>
      </c>
      <c r="H49" s="52"/>
      <c r="I49" s="52"/>
      <c r="J49" s="52"/>
      <c r="K49" s="52"/>
      <c r="L49" s="52"/>
      <c r="M49" s="52"/>
      <c r="N49" s="52"/>
    </row>
    <row r="50" spans="1:14" ht="94.5" thickBot="1">
      <c r="A50" s="93" t="s">
        <v>31</v>
      </c>
      <c r="B50" s="94" t="s">
        <v>155</v>
      </c>
      <c r="C50" s="94" t="s">
        <v>83</v>
      </c>
      <c r="D50" s="94" t="s">
        <v>0</v>
      </c>
      <c r="E50" s="94" t="s">
        <v>215</v>
      </c>
      <c r="F50" s="94" t="s">
        <v>174</v>
      </c>
      <c r="G50" s="95">
        <v>24000</v>
      </c>
      <c r="H50" s="52"/>
      <c r="I50" s="52"/>
      <c r="J50" s="52"/>
      <c r="K50" s="52"/>
      <c r="L50" s="52"/>
      <c r="M50" s="52"/>
      <c r="N50" s="52"/>
    </row>
    <row r="51" spans="1:14" ht="57" thickBot="1">
      <c r="A51" s="49" t="s">
        <v>170</v>
      </c>
      <c r="B51" s="50" t="s">
        <v>155</v>
      </c>
      <c r="C51" s="50" t="s">
        <v>5</v>
      </c>
      <c r="D51" s="50" t="s">
        <v>6</v>
      </c>
      <c r="E51" s="50" t="s">
        <v>43</v>
      </c>
      <c r="F51" s="50"/>
      <c r="G51" s="67">
        <f>SUM(G52:G60)</f>
        <v>4542401</v>
      </c>
      <c r="H51" s="52"/>
      <c r="I51" s="52"/>
      <c r="J51" s="52"/>
      <c r="K51" s="52"/>
      <c r="L51" s="52"/>
      <c r="M51" s="52"/>
      <c r="N51" s="52"/>
    </row>
    <row r="52" spans="1:14" ht="132" thickBot="1">
      <c r="A52" s="44" t="s">
        <v>53</v>
      </c>
      <c r="B52" s="51" t="s">
        <v>155</v>
      </c>
      <c r="C52" s="51" t="s">
        <v>5</v>
      </c>
      <c r="D52" s="51" t="s">
        <v>0</v>
      </c>
      <c r="E52" s="51" t="s">
        <v>302</v>
      </c>
      <c r="F52" s="51">
        <v>100</v>
      </c>
      <c r="G52" s="66">
        <v>1830113.3</v>
      </c>
      <c r="H52" s="52"/>
      <c r="I52" s="52"/>
      <c r="J52" s="52"/>
      <c r="K52" s="52"/>
      <c r="L52" s="52"/>
      <c r="M52" s="52"/>
      <c r="N52" s="52"/>
    </row>
    <row r="53" spans="1:14" ht="75.75" thickBot="1">
      <c r="A53" s="44" t="s">
        <v>327</v>
      </c>
      <c r="B53" s="51" t="s">
        <v>155</v>
      </c>
      <c r="C53" s="51" t="s">
        <v>5</v>
      </c>
      <c r="D53" s="51" t="s">
        <v>0</v>
      </c>
      <c r="E53" s="51" t="s">
        <v>244</v>
      </c>
      <c r="F53" s="51" t="s">
        <v>82</v>
      </c>
      <c r="G53" s="66">
        <v>1737868.7</v>
      </c>
      <c r="H53" s="52"/>
      <c r="I53" s="52"/>
      <c r="J53" s="52"/>
      <c r="K53" s="52"/>
      <c r="L53" s="52"/>
      <c r="M53" s="52"/>
      <c r="N53" s="52"/>
    </row>
    <row r="54" spans="1:14" ht="60" customHeight="1" thickBot="1">
      <c r="A54" s="44" t="s">
        <v>21</v>
      </c>
      <c r="B54" s="51" t="s">
        <v>155</v>
      </c>
      <c r="C54" s="51" t="s">
        <v>5</v>
      </c>
      <c r="D54" s="51" t="s">
        <v>0</v>
      </c>
      <c r="E54" s="51" t="s">
        <v>303</v>
      </c>
      <c r="F54" s="51">
        <v>800</v>
      </c>
      <c r="G54" s="66">
        <v>5000</v>
      </c>
      <c r="H54" s="52"/>
      <c r="I54" s="52"/>
      <c r="J54" s="52"/>
      <c r="K54" s="52"/>
      <c r="L54" s="52"/>
      <c r="M54" s="52"/>
      <c r="N54" s="52"/>
    </row>
    <row r="55" spans="1:14" ht="210" customHeight="1" thickBot="1">
      <c r="A55" s="44" t="s">
        <v>345</v>
      </c>
      <c r="B55" s="51" t="s">
        <v>155</v>
      </c>
      <c r="C55" s="51" t="s">
        <v>5</v>
      </c>
      <c r="D55" s="51" t="s">
        <v>0</v>
      </c>
      <c r="E55" s="51" t="s">
        <v>348</v>
      </c>
      <c r="F55" s="51" t="s">
        <v>171</v>
      </c>
      <c r="G55" s="66">
        <v>535093</v>
      </c>
      <c r="H55" s="52"/>
      <c r="I55" s="52"/>
      <c r="J55" s="52"/>
      <c r="K55" s="52"/>
      <c r="L55" s="52"/>
      <c r="M55" s="52"/>
      <c r="N55" s="52"/>
    </row>
    <row r="56" spans="1:14" ht="216" customHeight="1" thickBot="1">
      <c r="A56" s="44" t="s">
        <v>346</v>
      </c>
      <c r="B56" s="51" t="s">
        <v>155</v>
      </c>
      <c r="C56" s="51" t="s">
        <v>5</v>
      </c>
      <c r="D56" s="51" t="s">
        <v>0</v>
      </c>
      <c r="E56" s="51" t="s">
        <v>349</v>
      </c>
      <c r="F56" s="51" t="s">
        <v>171</v>
      </c>
      <c r="G56" s="66">
        <v>229326</v>
      </c>
      <c r="H56" s="52"/>
      <c r="I56" s="52"/>
      <c r="J56" s="52"/>
      <c r="K56" s="52"/>
      <c r="L56" s="52"/>
      <c r="M56" s="52"/>
      <c r="N56" s="52"/>
    </row>
    <row r="57" spans="1:14" ht="139.5" customHeight="1" thickBot="1">
      <c r="A57" s="44" t="s">
        <v>625</v>
      </c>
      <c r="B57" s="51" t="s">
        <v>155</v>
      </c>
      <c r="C57" s="51" t="s">
        <v>5</v>
      </c>
      <c r="D57" s="51" t="s">
        <v>0</v>
      </c>
      <c r="E57" s="51" t="s">
        <v>247</v>
      </c>
      <c r="F57" s="51" t="s">
        <v>82</v>
      </c>
      <c r="G57" s="66">
        <v>5000</v>
      </c>
      <c r="H57" s="52"/>
      <c r="I57" s="52"/>
      <c r="J57" s="52"/>
      <c r="K57" s="52"/>
      <c r="L57" s="52"/>
      <c r="M57" s="52"/>
      <c r="N57" s="52"/>
    </row>
    <row r="58" spans="1:14" ht="123.75" customHeight="1" thickBot="1">
      <c r="A58" s="44" t="s">
        <v>630</v>
      </c>
      <c r="B58" s="51" t="s">
        <v>155</v>
      </c>
      <c r="C58" s="51" t="s">
        <v>5</v>
      </c>
      <c r="D58" s="51" t="s">
        <v>0</v>
      </c>
      <c r="E58" s="51" t="s">
        <v>632</v>
      </c>
      <c r="F58" s="51" t="s">
        <v>82</v>
      </c>
      <c r="G58" s="66">
        <v>30000</v>
      </c>
      <c r="H58" s="52"/>
      <c r="I58" s="52"/>
      <c r="J58" s="52"/>
      <c r="K58" s="52"/>
      <c r="L58" s="52"/>
      <c r="M58" s="52"/>
      <c r="N58" s="52"/>
    </row>
    <row r="59" spans="1:14" ht="91.5" customHeight="1" thickBot="1">
      <c r="A59" s="45" t="s">
        <v>252</v>
      </c>
      <c r="B59" s="51" t="s">
        <v>155</v>
      </c>
      <c r="C59" s="51" t="s">
        <v>5</v>
      </c>
      <c r="D59" s="51" t="s">
        <v>0</v>
      </c>
      <c r="E59" s="51" t="s">
        <v>249</v>
      </c>
      <c r="F59" s="51" t="s">
        <v>82</v>
      </c>
      <c r="G59" s="66">
        <v>70000</v>
      </c>
      <c r="H59" s="52"/>
      <c r="I59" s="52"/>
      <c r="J59" s="52"/>
      <c r="K59" s="52"/>
      <c r="L59" s="52"/>
      <c r="M59" s="52"/>
      <c r="N59" s="52"/>
    </row>
    <row r="60" spans="1:14" ht="113.25" thickBot="1">
      <c r="A60" s="44" t="s">
        <v>55</v>
      </c>
      <c r="B60" s="51" t="s">
        <v>155</v>
      </c>
      <c r="C60" s="51" t="s">
        <v>5</v>
      </c>
      <c r="D60" s="51" t="s">
        <v>0</v>
      </c>
      <c r="E60" s="51" t="s">
        <v>287</v>
      </c>
      <c r="F60" s="51">
        <v>200</v>
      </c>
      <c r="G60" s="66">
        <v>100000</v>
      </c>
      <c r="H60" s="52"/>
      <c r="I60" s="52"/>
      <c r="J60" s="52"/>
      <c r="K60" s="52"/>
      <c r="L60" s="52"/>
      <c r="M60" s="52"/>
      <c r="N60" s="52"/>
    </row>
    <row r="61" spans="1:14" ht="19.5" thickBot="1">
      <c r="A61" s="53" t="s">
        <v>66</v>
      </c>
      <c r="B61" s="50"/>
      <c r="C61" s="50"/>
      <c r="D61" s="50"/>
      <c r="E61" s="50"/>
      <c r="F61" s="50"/>
      <c r="G61" s="67">
        <f>SUM(G10+G51)</f>
        <v>16481220.620000001</v>
      </c>
      <c r="H61" s="52"/>
      <c r="I61" s="52"/>
      <c r="J61" s="52"/>
      <c r="K61" s="52"/>
      <c r="L61" s="52"/>
      <c r="M61" s="52"/>
      <c r="N61" s="52"/>
    </row>
    <row r="62" spans="1:14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5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5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5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4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1:14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1:14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4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1:14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4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1:14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1:14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4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1:14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14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1:14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1:14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1:14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1:14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5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1:14" ht="15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14" ht="15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4" ht="15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4" ht="15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4" ht="15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1:14" ht="15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5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1:14" ht="15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1:14" ht="15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5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1:14" ht="15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ht="15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4" ht="15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 ht="15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15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 ht="15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14" ht="15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 ht="15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1:14" ht="15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1:14" ht="15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1:14" ht="15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1:14" ht="15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1:14" ht="15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4" ht="15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1:14" ht="15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1:14" ht="15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4" ht="15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1:14" ht="15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1:14" ht="15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1:14" ht="15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1:14" ht="15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1:14" ht="15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1:14" ht="15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4" ht="15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15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15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ht="15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4" ht="15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4" ht="15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 ht="15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 ht="15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1:14" ht="15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1:14" ht="15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1:14" ht="15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1:14" ht="15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1:14" ht="15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1:14" ht="15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1:14" ht="15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1:14" ht="15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ht="15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1:14" ht="15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1:14" ht="15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1:14" ht="15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1:14" ht="15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1:14" ht="15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1:14" ht="15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1:14" ht="15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1:14" ht="15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1:14" ht="15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1:14" ht="15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1:14" ht="15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1:14" ht="15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1:14" ht="15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1:14" ht="15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1:14" ht="15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ht="15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1:14" ht="15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1:14" ht="15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1:14" ht="15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1:14" ht="15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1:14" ht="15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1:14" ht="15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1:14" ht="15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1:14" ht="15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1:14" ht="15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1:14" ht="15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1:14" ht="15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1:14" ht="15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1:14" ht="15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1:14" ht="15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1:14" ht="15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ht="15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1:14" ht="15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 ht="15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 ht="15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1:14" ht="15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1:14" ht="15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1:14" ht="15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1:14" ht="15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1:14" ht="15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1:14" ht="15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1:14" ht="15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1:14" ht="15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1:14" ht="15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1:14" ht="15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1:14" ht="15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1:14" ht="15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ht="15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1:14" ht="15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1:14" ht="15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1:14" ht="15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1:14" ht="15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4" ht="15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1:14" ht="15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1:14" ht="15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1:14" ht="15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1:14" ht="15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1:14" ht="15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1:14" ht="15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1:14" ht="15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1:14" ht="15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1:14" ht="15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1:14" ht="15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1:14" ht="15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1:14" ht="15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1:14" ht="15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1:14" ht="15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1:14" ht="15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1:14" ht="15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1:14" ht="15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4" ht="15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4" ht="15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ht="15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1:14" ht="15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4" ht="15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4" ht="15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ht="15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 ht="15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ht="15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1:14" ht="15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ht="15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1:14" ht="15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1:14" ht="15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1:14" ht="15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1:14" ht="15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1:14" ht="15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1:14" ht="15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1:14" ht="15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1:14" ht="15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1:14" ht="15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1:14" ht="15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1:14" ht="15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1:14" ht="15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1:14" ht="15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1:14" ht="15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15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 ht="15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1:14" ht="15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15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1:14" ht="15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1:14" ht="15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5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14" ht="15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1:14" ht="15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ht="15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4" ht="15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4" ht="15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ht="15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4" ht="15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4" ht="15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ht="15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1:14" ht="15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1:14" ht="15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ht="15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ht="15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ht="15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4" ht="15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ht="15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1:14" ht="15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14" ht="15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 ht="15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ht="15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1:14" ht="15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1:14" ht="15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1:14" ht="15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1:14" ht="15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1:14" ht="15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1:14" ht="15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1:14" ht="15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1:14" ht="15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1:14" ht="15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1:14" ht="15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1:14" ht="15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1:14" ht="15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1:14" ht="15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1:14" ht="15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1:14" ht="15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1:14" ht="15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1:14" ht="15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1:14" ht="15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1:14" ht="15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1:14" ht="15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1:14" ht="15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1:14" ht="15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1:14" ht="15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1:14" ht="15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1:14" ht="15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1:14" ht="15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1:14" ht="15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1:14" ht="15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1:14" ht="15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1:14" ht="15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1:14" ht="15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1:14" ht="15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1:14" ht="15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1:14" ht="15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1:14" ht="15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1:14" ht="15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1:14" ht="15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1:14" ht="15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1:14" ht="15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ht="15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 ht="15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1:14" ht="15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 ht="15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 ht="15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 ht="15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1:14" ht="15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1:14" ht="15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1:14" ht="15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1:14" ht="15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1:14" ht="15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1:14" ht="15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1:14" ht="15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1:14" ht="15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1:14" ht="15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1:14" ht="15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1:14" ht="15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1:14" ht="15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14" ht="15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1:14" ht="15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1:14" ht="15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1:14" ht="15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1:14" ht="15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1:14" ht="15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5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5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5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5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5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5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4" ht="15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1:14" ht="15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1:14" ht="15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1:14" ht="15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1:14" ht="15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1:14" ht="15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1:14" ht="15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1:14" ht="15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1:14" ht="15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1:14" ht="15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1:14" ht="15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1:14" ht="15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1:14" ht="15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1:14" ht="15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1:14" ht="15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1:14" ht="15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1:14" ht="15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1:14" ht="15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1:14" ht="15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1:14" ht="15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1:14" ht="15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1:14" ht="15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1:14" ht="15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1:14" ht="15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1:14" ht="15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1:14" ht="15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1:14" ht="15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1:14" ht="15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1:14" ht="15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1:14" ht="15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1:14" ht="15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1:14" ht="15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1:14" ht="15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1:14" ht="15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1:14" ht="15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1:14" ht="15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1:14" ht="15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1:14" ht="15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1:14" ht="15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1:14" ht="15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1:14" ht="15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1:14" ht="15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1:14" ht="15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1:14" ht="15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1:14" ht="15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1:14" ht="15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1:14" ht="15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1:14" ht="15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1:14" ht="15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1:14" ht="15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ht="15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1:14" ht="15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1:14" ht="15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1:14" ht="15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14" ht="15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14" ht="15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14" ht="15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14" ht="15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1:14" ht="15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1:14" ht="15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1:14" ht="15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1:14" ht="15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1:14" ht="15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1:14" ht="15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1:14" ht="15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1:14" ht="15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1:14" ht="15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1:14" ht="15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1:14" ht="15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1:14" ht="15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1:14" ht="15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1:14" ht="15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1:14" ht="15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1:14" ht="15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1:14" ht="15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1:14" ht="15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ht="15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ht="15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1:14" ht="15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1:14" ht="15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1:14" ht="15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1:14" ht="15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1:14" ht="15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1:14" ht="15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1:14" ht="15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1:14" ht="15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1:14" ht="15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1:14" ht="15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1:14" ht="15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1:14" ht="15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1:14" ht="15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1:14" ht="15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1:14" ht="15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1:14" ht="15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1:14" ht="15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1:14" ht="15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1:14" ht="15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1:14" ht="15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1:14" ht="15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ht="15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1:14" ht="15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1:14" ht="15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1:14" ht="15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ht="15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1:14" ht="15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1:14" ht="15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1:14" ht="15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1:14" ht="15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1:14" ht="15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1:14" ht="15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1:14" ht="15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1:14" ht="15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1:14" ht="15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1:14" ht="15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1:14" ht="15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1:14" ht="15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1:14" ht="15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1:14" ht="15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1:14" ht="15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1:14" ht="15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ht="15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ht="15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ht="15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ht="15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ht="15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ht="15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ht="15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ht="15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ht="15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ht="15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ht="15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ht="15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ht="15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ht="15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ht="15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ht="15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ht="15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ht="15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ht="15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ht="15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ht="15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ht="15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ht="15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ht="15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ht="15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ht="15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ht="15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ht="15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ht="15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ht="15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ht="15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ht="15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1:14" ht="15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ht="15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ht="15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ht="15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ht="15.7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ht="15.7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ht="15.7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ht="15.7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ht="15.7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ht="15.7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ht="15.7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ht="15.7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ht="15.7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1:14" ht="15.7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1:14" ht="15.7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1:14" ht="15.7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1:14" ht="15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1:14" ht="15.7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1:14" ht="15.7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1:14" ht="15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1:14" ht="15.7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1:14" ht="15.7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1:14" ht="15.7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1:14" ht="15.7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1:14" ht="15.7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1:14" ht="15.7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1:14" ht="15.7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1:14" ht="15.7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1:14" ht="15.7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1:14" ht="15.7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1:14" ht="15.7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1:14" ht="15.7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1:14" ht="15.7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1:14" ht="15.7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1:14" ht="15.7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1:14" ht="15.7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1:14" ht="15.7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1:14" ht="15.7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1:14" ht="15.7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1:14" ht="15.7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1:14" ht="15.7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1:14" ht="15.7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1:14" ht="15.7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1:14" ht="15.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1:14" ht="15.7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1:14" ht="15.7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1:14" ht="15.7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1:14" ht="15.7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1:14" ht="15.7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1:14" ht="15.7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1:14" ht="15.7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1:14" ht="15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1:14" ht="15.7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1:14" ht="15.7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1:14" ht="15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1:14" ht="15.7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1:14" ht="15.7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1:14" ht="15.7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1:14" ht="15.7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1:14" ht="15.7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1:14" ht="15.7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1:14" ht="15.7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1:14" ht="15.7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1:14" ht="15.7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1:14" ht="15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1:14" ht="15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1:14" ht="15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1:14" ht="15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1:14" ht="15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1:14" ht="15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1:14" ht="15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1:14" ht="15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1:14" ht="15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1:14" ht="15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1:14" ht="15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1:14" ht="15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1:14" ht="15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1:14" ht="15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1:14" ht="15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1:14" ht="15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1:14" ht="15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1:14" ht="15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1:14" ht="15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1:14" ht="15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1:14" ht="15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1:14" ht="15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1:14" ht="15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1:14" ht="15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1:14" ht="15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1:14" ht="15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1:14" ht="15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1:14" ht="15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1:14" ht="15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1:14" ht="15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1:14" ht="15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1:14" ht="15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1:14" ht="15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1:14" ht="15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1:14" ht="15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1:14" ht="15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1:14" ht="15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1:14" ht="15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1:14" ht="15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1:14" ht="15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1:14" ht="15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1:14" ht="15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1:14" ht="15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1:14" ht="15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1:14" ht="15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1:14" ht="15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1:14" ht="15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1:14" ht="15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1:14" ht="15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1:14" ht="15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1:14" ht="15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1:14" ht="15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1:14" ht="15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1:14" ht="15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1:14" ht="15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1:14" ht="15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1:14" ht="15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1:14" ht="15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1:14" ht="15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1:14" ht="15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1:14" ht="15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1:14" ht="15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1:14" ht="15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1:14" ht="15.7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1:14" ht="15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1:14" ht="15.7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1:14" ht="15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1:14" ht="15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1:14" ht="15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1:14" ht="15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1:14" ht="15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1:14" ht="15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1:14" ht="15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1:14" ht="15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1:14" ht="15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1:14" ht="15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1:14" ht="15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1:14" ht="15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1:14" ht="15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1:14" ht="15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1:14" ht="15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1:14" ht="15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</sheetData>
  <sheetProtection/>
  <mergeCells count="10">
    <mergeCell ref="C3:G3"/>
    <mergeCell ref="F4:G4"/>
    <mergeCell ref="A6:G6"/>
    <mergeCell ref="B18:B19"/>
    <mergeCell ref="C18:C19"/>
    <mergeCell ref="D18:D19"/>
    <mergeCell ref="E18:E19"/>
    <mergeCell ref="F18:F19"/>
    <mergeCell ref="G18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2020-01-08T12:39:41Z</cp:lastPrinted>
  <dcterms:created xsi:type="dcterms:W3CDTF">2014-11-10T05:52:58Z</dcterms:created>
  <dcterms:modified xsi:type="dcterms:W3CDTF">2020-01-29T15:00:53Z</dcterms:modified>
  <cp:category/>
  <cp:version/>
  <cp:contentType/>
  <cp:contentStatus/>
</cp:coreProperties>
</file>